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OURCING\2_Projects\FY21 PROJECTS\RFP-C\RFP-C 21-43 Cisco End of Life and New West Campus\2-Solicitation\FINAL Copy Solicitation\"/>
    </mc:Choice>
  </mc:AlternateContent>
  <bookViews>
    <workbookView xWindow="0" yWindow="0" windowWidth="28800" windowHeight="12000"/>
  </bookViews>
  <sheets>
    <sheet name="Price Estimate" sheetId="1" r:id="rId1"/>
  </sheets>
  <calcPr calcId="162913"/>
</workbook>
</file>

<file path=xl/calcChain.xml><?xml version="1.0" encoding="utf-8"?>
<calcChain xmlns="http://schemas.openxmlformats.org/spreadsheetml/2006/main">
  <c r="I120" i="1" l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K123" i="1" l="1"/>
  <c r="K125" i="1"/>
  <c r="K124" i="1"/>
  <c r="K126" i="1" l="1"/>
</calcChain>
</file>

<file path=xl/sharedStrings.xml><?xml version="1.0" encoding="utf-8"?>
<sst xmlns="http://schemas.openxmlformats.org/spreadsheetml/2006/main" count="609" uniqueCount="270">
  <si>
    <t/>
  </si>
  <si>
    <t>All prices are shown in USD</t>
  </si>
  <si>
    <t>Line Number</t>
  </si>
  <si>
    <t>Part Number</t>
  </si>
  <si>
    <t>Smart Account Mandatory</t>
  </si>
  <si>
    <t>Description</t>
  </si>
  <si>
    <t>Service Duration (Months)</t>
  </si>
  <si>
    <t>Estimated Lead Time (Days)</t>
  </si>
  <si>
    <t>Unit List Price</t>
  </si>
  <si>
    <t>Qty</t>
  </si>
  <si>
    <t>Unit Net Price</t>
  </si>
  <si>
    <t>Extended Net Price</t>
  </si>
  <si>
    <t>1.0</t>
  </si>
  <si>
    <t>C9410R-96U-BNDL-A</t>
  </si>
  <si>
    <t>-</t>
  </si>
  <si>
    <t>Catalyst 9400 Series 10 slot,Sup, 2xC9400-LC-48U, DNA-A LIC</t>
  </si>
  <si>
    <t>---</t>
  </si>
  <si>
    <t>1.0.1</t>
  </si>
  <si>
    <t>CON-SSSNT-C9410R9A</t>
  </si>
  <si>
    <t>SOLN SUPP 8X5XNBD Catalyst 9400 Series 10 slot,Sup, 2xC940</t>
  </si>
  <si>
    <t>N/A</t>
  </si>
  <si>
    <t>1.1</t>
  </si>
  <si>
    <t>C9400-PWR-BLANK</t>
  </si>
  <si>
    <t>Cisco Catalyst 9400 Series  Power Supply Blank Cover</t>
  </si>
  <si>
    <t>1.2</t>
  </si>
  <si>
    <t>C9400-S-BLANK</t>
  </si>
  <si>
    <t>Cisco Catalyst 9400 Series Slot Blank Cover</t>
  </si>
  <si>
    <t>1.3</t>
  </si>
  <si>
    <t>C9400-NW-A</t>
  </si>
  <si>
    <t>Yes</t>
  </si>
  <si>
    <t>Cisco Catalyst 9400 Network Advantage License</t>
  </si>
  <si>
    <t>1.4</t>
  </si>
  <si>
    <t>S9400UK9-173</t>
  </si>
  <si>
    <t>Cisco Catalyst 9400 XE 17.3 UNIVERSAL</t>
  </si>
  <si>
    <t>1.5</t>
  </si>
  <si>
    <t>C9400-PWR-3200AC</t>
  </si>
  <si>
    <t>Cisco Catalyst 9400 Series 3200W AC Power Supply</t>
  </si>
  <si>
    <t>1.6</t>
  </si>
  <si>
    <t>C9400-DNA-P</t>
  </si>
  <si>
    <t>C9400 DNA-Premier License</t>
  </si>
  <si>
    <t>1.6.0.1</t>
  </si>
  <si>
    <t>C9400-DNA-P-3Y</t>
  </si>
  <si>
    <t>C9400 DNA Premier 3 Year Term License</t>
  </si>
  <si>
    <t>1.6.0.2</t>
  </si>
  <si>
    <t>CON-SSTCM-C94P</t>
  </si>
  <si>
    <t>SOLN SUPP SW SUBC9400 DNAPremier Li</t>
  </si>
  <si>
    <t>1.7</t>
  </si>
  <si>
    <t>ISE-BASE-T</t>
  </si>
  <si>
    <t>ISE BASE Term License</t>
  </si>
  <si>
    <t>1.7.0.1</t>
  </si>
  <si>
    <t>ISE-BASE-TRK-3Y</t>
  </si>
  <si>
    <t>ISE BASE Tracker Term 3Y</t>
  </si>
  <si>
    <t>1.8</t>
  </si>
  <si>
    <t>ISE-PLS-T</t>
  </si>
  <si>
    <t>ISE PLS Term License</t>
  </si>
  <si>
    <t>1.8.0.1</t>
  </si>
  <si>
    <t>ISE-PLS-TRK-3Y</t>
  </si>
  <si>
    <t>ISE PLS Tracker Term 3Y</t>
  </si>
  <si>
    <t>1.9</t>
  </si>
  <si>
    <t>SWATCH-T</t>
  </si>
  <si>
    <t>StealthWatch 1 FPS Term License</t>
  </si>
  <si>
    <t>1.9.0.1</t>
  </si>
  <si>
    <t>SWATCH-TRK-3Y</t>
  </si>
  <si>
    <t>1.10</t>
  </si>
  <si>
    <t>PI-LFAS-T</t>
  </si>
  <si>
    <t>Prime Infrastructure Lifecycle &amp; Assurance Term - Smart Lic</t>
  </si>
  <si>
    <t>1.10.0.1</t>
  </si>
  <si>
    <t>PI-LFAS-AP-T-3Y</t>
  </si>
  <si>
    <t>PI Dev Lic for Lifecycle &amp; Assurance Term 3Y</t>
  </si>
  <si>
    <t>1.11</t>
  </si>
  <si>
    <t>TE-EMBEDDED-T</t>
  </si>
  <si>
    <t>Cisco ThousandEyes Enterprise Agent IBN Embedded</t>
  </si>
  <si>
    <t>1.11.0.1</t>
  </si>
  <si>
    <t>TE-EMBEDDED-T-3Y</t>
  </si>
  <si>
    <t>ThousandEyes - Enterprise Agents</t>
  </si>
  <si>
    <t>1.12</t>
  </si>
  <si>
    <t>C9400-LC-48H-B</t>
  </si>
  <si>
    <t>Catalyst 9400 Series 2xC9400-LC-48H for Bundle Select</t>
  </si>
  <si>
    <t>1.13</t>
  </si>
  <si>
    <t>C9400-SUP-1XL-B</t>
  </si>
  <si>
    <t>Cisco Catalyst 9400 Series Sup-1XL Bundle Select Option</t>
  </si>
  <si>
    <t>1.14</t>
  </si>
  <si>
    <t>C9400-SUP-1XL</t>
  </si>
  <si>
    <t>Cisco Catalyst 9400 Series Supervisor 1XL Module</t>
  </si>
  <si>
    <t>1.15</t>
  </si>
  <si>
    <t>C9400-SSD-240GB</t>
  </si>
  <si>
    <t>Cisco Catalyst 9400 Series 240GB M2 SATA memory (Supervisor)</t>
  </si>
  <si>
    <t>1.16</t>
  </si>
  <si>
    <t>C9400-LC-48H</t>
  </si>
  <si>
    <t>Cisco Catalyst 9400 Series 48-Port UPOE+ 10/100/1000 (RJ-45)</t>
  </si>
  <si>
    <t>1.17</t>
  </si>
  <si>
    <t>1.18</t>
  </si>
  <si>
    <t>1.19</t>
  </si>
  <si>
    <t>1.20</t>
  </si>
  <si>
    <t>1.21</t>
  </si>
  <si>
    <t>C9400-LC-48UX</t>
  </si>
  <si>
    <t>Cisco Catalyst 9400 Series 48Port UPOE w/ 24p mGig 24p RJ-45</t>
  </si>
  <si>
    <t>1.22</t>
  </si>
  <si>
    <t>1.23</t>
  </si>
  <si>
    <t>NETWORK-PNP-LIC</t>
  </si>
  <si>
    <t>Network Plug-n-Play Connect for zero-touch device deployment</t>
  </si>
  <si>
    <t>1.24</t>
  </si>
  <si>
    <t>CAB-L620P-C19-US</t>
  </si>
  <si>
    <t>NEMA L6-20 to IEC-C19 14ft US</t>
  </si>
  <si>
    <t>2.0</t>
  </si>
  <si>
    <t>C9407R-96U-BNDL-A</t>
  </si>
  <si>
    <t>Catalyst 9400 Series 7 slot, Sup, 2xC9400-LC-48U, DNA-A LIC</t>
  </si>
  <si>
    <t>2.0.1</t>
  </si>
  <si>
    <t>CON-SSSNT-C9407R9A</t>
  </si>
  <si>
    <t>SOLN SUPP 8X5XNBD Catalyst 9400 Series 7 slot, Sup, 2xC940</t>
  </si>
  <si>
    <t>2.1</t>
  </si>
  <si>
    <t>2.2</t>
  </si>
  <si>
    <t>2.3</t>
  </si>
  <si>
    <t>2.4</t>
  </si>
  <si>
    <t>2.5</t>
  </si>
  <si>
    <t>2.6</t>
  </si>
  <si>
    <t>2.7</t>
  </si>
  <si>
    <t>2.7.0.1</t>
  </si>
  <si>
    <t>2.7.0.2</t>
  </si>
  <si>
    <t>2.8</t>
  </si>
  <si>
    <t>2.8.0.1</t>
  </si>
  <si>
    <t>2.9</t>
  </si>
  <si>
    <t>2.9.0.1</t>
  </si>
  <si>
    <t>2.10</t>
  </si>
  <si>
    <t>2.10.0.1</t>
  </si>
  <si>
    <t>2.11</t>
  </si>
  <si>
    <t>2.11.0.1</t>
  </si>
  <si>
    <t>2.12</t>
  </si>
  <si>
    <t>2.12.0.1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</si>
  <si>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</si>
  <si>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</si>
  <si>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</si>
  <si>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</si>
  <si>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</si>
  <si>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</si>
  <si>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</si>
  <si>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</si>
  <si>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</si>
  <si>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</si>
  <si>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3.0</t>
  </si>
  <si>
    <t>C9500-24Y4C-A</t>
  </si>
  <si>
    <t>Catalyst 9500 24x1/10/25G  and 4-port 40/100G, Advantage</t>
  </si>
  <si>
    <t>3.0.1</t>
  </si>
  <si>
    <t>CON-SSSNT-C95024YA</t>
  </si>
  <si>
    <t>SOLN SUPP 8X5XNBD Catalyst 9500 24-port 25/100G only, Adva</t>
  </si>
  <si>
    <t>3.1</t>
  </si>
  <si>
    <t>C9500-NW-A</t>
  </si>
  <si>
    <t>C9500 Network Stack, Advantage</t>
  </si>
  <si>
    <t>3.2</t>
  </si>
  <si>
    <t>C9K-F1-SSD-240G</t>
  </si>
  <si>
    <t>Cisco pluggable SSD storage</t>
  </si>
  <si>
    <t>3.3</t>
  </si>
  <si>
    <t>SC9500HUK9-173</t>
  </si>
  <si>
    <t>Cisco Catalyst 9500H XE.17.3 UNIVERSAL</t>
  </si>
  <si>
    <t>3.4</t>
  </si>
  <si>
    <t>C9K-PWR-650WAC-R</t>
  </si>
  <si>
    <t>650W AC Config 4 Power Supply front to back cooling</t>
  </si>
  <si>
    <t>3.5</t>
  </si>
  <si>
    <t>C9K-PWR-650WAC-R/2</t>
  </si>
  <si>
    <t>3.6</t>
  </si>
  <si>
    <t>CAB-N5K6A-NA</t>
  </si>
  <si>
    <t>Power Cord, 200/240V 6A North America</t>
  </si>
  <si>
    <t>3.7</t>
  </si>
  <si>
    <t>C9K-T1-FANTRAY</t>
  </si>
  <si>
    <t>Catalyst 9500 Type 4 front to back cooling Fan</t>
  </si>
  <si>
    <t>3.8</t>
  </si>
  <si>
    <t>C9500-DNA-24Y4C-P</t>
  </si>
  <si>
    <t>C9500 DNA Premier, 24Y4C Port , Term License</t>
  </si>
  <si>
    <t>3.8.0.1</t>
  </si>
  <si>
    <t>C9500-DNA-L-P-3Y</t>
  </si>
  <si>
    <t>C9500 DNA Premier 12Q/16X / 24Y4C 3Year Term License</t>
  </si>
  <si>
    <t>3.8.0.2</t>
  </si>
  <si>
    <t>CON-SSTCM-C9512QP</t>
  </si>
  <si>
    <t>SOLN SUPP SW SUBC9500 DNA Premier</t>
  </si>
  <si>
    <t>3.9</t>
  </si>
  <si>
    <t>3.9.0.1</t>
  </si>
  <si>
    <t>3.10</t>
  </si>
  <si>
    <t>3.10.0.1</t>
  </si>
  <si>
    <t>3.11</t>
  </si>
  <si>
    <t>3.11.0.1</t>
  </si>
  <si>
    <t>3.12</t>
  </si>
  <si>
    <t>3.12.0.1</t>
  </si>
  <si>
    <t>3.13</t>
  </si>
  <si>
    <t>4.0</t>
  </si>
  <si>
    <t>C9120AXI-B</t>
  </si>
  <si>
    <t>C9120AX Internal 802.11ax 4x4:4 MIMO;IOT;BT5;mGig;USB;RHL</t>
  </si>
  <si>
    <t>4.1</t>
  </si>
  <si>
    <t>SW9120AX-CAPWAP-K9</t>
  </si>
  <si>
    <t>Capwap software for Catalyst 9120AX</t>
  </si>
  <si>
    <t>4.2</t>
  </si>
  <si>
    <t>AIR-AP-BRACKET-1</t>
  </si>
  <si>
    <t>802.11 AP Low Profile Mounting Bracket (Default)</t>
  </si>
  <si>
    <t>4.3</t>
  </si>
  <si>
    <t>AIR-AP-T-RAIL-R</t>
  </si>
  <si>
    <t>Ceiling Grid Clip for APs &amp; Cellular Gateways-Recessed</t>
  </si>
  <si>
    <t>4.4</t>
  </si>
  <si>
    <t>CDNA-P-C9120</t>
  </si>
  <si>
    <t>Wireless Cisco DNA  On-Prem Premier, 9120 Tracking</t>
  </si>
  <si>
    <t>4.4.0.1</t>
  </si>
  <si>
    <t>DNA-P-3Y-C9120</t>
  </si>
  <si>
    <t>C9120AX Cisco DNA On-Prem Premier,3Y Term,Trk Lic</t>
  </si>
  <si>
    <t>4.5</t>
  </si>
  <si>
    <t>AIR-DNA-P</t>
  </si>
  <si>
    <t>Wireless Cisco DNA On-Prem Premier, Term, License</t>
  </si>
  <si>
    <t>4.5.0.1</t>
  </si>
  <si>
    <t>AIR-DNA-P-3Y</t>
  </si>
  <si>
    <t>Wireless Cisco DNA On-Prem Premier, 3Y Term Lic</t>
  </si>
  <si>
    <t>4.6</t>
  </si>
  <si>
    <t>AIR-DNA-A-T</t>
  </si>
  <si>
    <t>Wireless Cisco DNA On-Prem Advantage, Term, Tracker Lic</t>
  </si>
  <si>
    <t>4.6.0.1</t>
  </si>
  <si>
    <t>AIR-DNA-A-T-3Y</t>
  </si>
  <si>
    <t>Wireless Cisco DNA On-Prem Advantage, 3Y Term, Tracker Lic</t>
  </si>
  <si>
    <t>4.7</t>
  </si>
  <si>
    <t>PI-LFAS-AP-T</t>
  </si>
  <si>
    <t>Prime AP Term Licenses</t>
  </si>
  <si>
    <t>4.7.0.1</t>
  </si>
  <si>
    <t>4.8</t>
  </si>
  <si>
    <t>4.8.0.1</t>
  </si>
  <si>
    <t>4.9</t>
  </si>
  <si>
    <t>4.9.0.1</t>
  </si>
  <si>
    <t>4.10</t>
  </si>
  <si>
    <t>AIR-DNA-NWSTACK-A</t>
  </si>
  <si>
    <t>AIR CISCO DNA Perpetual Network Stack</t>
  </si>
  <si>
    <t>4.11</t>
  </si>
  <si>
    <t>D-CISCODNAS-ACT-T</t>
  </si>
  <si>
    <t>Cisco DNA Spaces Act Term License for Cisco DNA</t>
  </si>
  <si>
    <t>4.11.0.1</t>
  </si>
  <si>
    <t>D-CISCODNAS-ACT-3Y</t>
  </si>
  <si>
    <t>Cisco DNA Spaces ACT for Cisco DNA - 3Year</t>
  </si>
  <si>
    <t>4.12</t>
  </si>
  <si>
    <t>4.13</t>
  </si>
  <si>
    <t>C9120AXI-MULTI</t>
  </si>
  <si>
    <t>Minimum Quantity = 10</t>
  </si>
  <si>
    <t>5.0</t>
  </si>
  <si>
    <t>CP-8832-K9-RF</t>
  </si>
  <si>
    <t>Cisco 8832 in charcoal color for NorthAmerica REMANUFACTURED</t>
  </si>
  <si>
    <t>6.0</t>
  </si>
  <si>
    <t>CP-8845-K9-RF</t>
  </si>
  <si>
    <t>Cisco IP Phone 8845 REMANUFACTURED</t>
  </si>
  <si>
    <t>7.0</t>
  </si>
  <si>
    <t>CP-7821-K9-RF</t>
  </si>
  <si>
    <t>Cisco UC Phone 7821 REMANUFACTURED</t>
  </si>
  <si>
    <t>8.0</t>
  </si>
  <si>
    <t>VG204XM</t>
  </si>
  <si>
    <t>Cisco VG204XM Analog Voice Gateway</t>
  </si>
  <si>
    <t>8.0.1</t>
  </si>
  <si>
    <t>CON-SNT-VG204XM</t>
  </si>
  <si>
    <t>SNTC-8X5XNBD Cisco VG204 Analog V</t>
  </si>
  <si>
    <t>8.1</t>
  </si>
  <si>
    <t>SVG2XAISK9-15603M</t>
  </si>
  <si>
    <t>Cisco VG20X Series IOS  ADVANCED IP SERVICES</t>
  </si>
  <si>
    <t>8.2</t>
  </si>
  <si>
    <t>CAB-AC</t>
  </si>
  <si>
    <t>AC Power Cord (North America), C13, NEMA 5-15P, 2.1m</t>
  </si>
  <si>
    <t>8.3</t>
  </si>
  <si>
    <t>CAB-ETH-S-RJ45</t>
  </si>
  <si>
    <t>Yellow Cable for Ethernet, Straight-through, RJ-45, 6 feet</t>
  </si>
  <si>
    <t>8.4</t>
  </si>
  <si>
    <t>PWR-30W-AC</t>
  </si>
  <si>
    <t>Power Supply 30 Watt AC</t>
  </si>
  <si>
    <t>Product Total</t>
  </si>
  <si>
    <t>Service Total :</t>
  </si>
  <si>
    <t>Subscription Total</t>
  </si>
  <si>
    <t>Total Price:</t>
  </si>
  <si>
    <t>Estimate ID:</t>
  </si>
  <si>
    <t>NZ125233516TY</t>
  </si>
  <si>
    <r>
      <rPr>
        <b/>
        <sz val="9"/>
        <color indexed="8"/>
        <rFont val="Helvetica"/>
      </rPr>
      <t>Instructions</t>
    </r>
    <r>
      <rPr>
        <sz val="9"/>
        <color indexed="8"/>
        <rFont val="Helvetica"/>
      </rPr>
      <t>: Cisco Global List prices verified via cisco.com/go/ccw as of 6/9/2020. Please enter discount percentage in column J for all respective part numbers.</t>
    </r>
  </si>
  <si>
    <t>Discount %</t>
  </si>
  <si>
    <t>Exhibit 2 - New Network Equipment West Houston Expansion - Katy Price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</si>
</sst>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#.0"/>
  </numFmts>
  <fonts count="11" x14ac:knownFonts="1">
    <font>
      <sz val="11"/>
      <color indexed="8"/>
      <name val="Calibri"/>
      <family val="2"/>
      <scheme val="minor"/>
    </font>
    <font>
      <b/>
      <sz val="16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b/>
      <sz val="9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right" vertical="center" wrapText="1"/>
    </xf>
    <xf numFmtId="8" fontId="0" fillId="0" borderId="0" xfId="0" applyNumberFormat="1"/>
    <xf numFmtId="8" fontId="7" fillId="2" borderId="2" xfId="0" applyNumberFormat="1" applyFont="1" applyFill="1" applyBorder="1" applyAlignment="1">
      <alignment horizontal="right" vertical="center" wrapText="1"/>
    </xf>
    <xf numFmtId="8" fontId="8" fillId="0" borderId="2" xfId="0" applyNumberFormat="1" applyFont="1" applyBorder="1" applyAlignment="1">
      <alignment horizontal="right" vertical="center" wrapText="1"/>
    </xf>
    <xf numFmtId="8" fontId="0" fillId="0" borderId="1" xfId="0" applyNumberFormat="1" applyBorder="1"/>
    <xf numFmtId="8" fontId="2" fillId="0" borderId="0" xfId="0" applyNumberFormat="1" applyFont="1" applyAlignment="1">
      <alignment horizontal="left" vertical="center"/>
    </xf>
    <xf numFmtId="8" fontId="6" fillId="0" borderId="0" xfId="0" applyNumberFormat="1" applyFont="1" applyAlignment="1">
      <alignment horizontal="right" vertical="center"/>
    </xf>
    <xf numFmtId="8" fontId="5" fillId="0" borderId="0" xfId="0" applyNumberFormat="1" applyFont="1" applyAlignment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3" sqref="O13"/>
    </sheetView>
  </sheetViews>
  <sheetFormatPr defaultColWidth="14.85546875" defaultRowHeight="12.75" customHeight="1" x14ac:dyDescent="0.25"/>
  <cols>
    <col min="1" max="1" width="13.7109375" customWidth="1"/>
    <col min="2" max="2" width="23.42578125" customWidth="1"/>
    <col min="3" max="3" width="13.7109375" customWidth="1"/>
    <col min="4" max="4" width="31.28515625" customWidth="1"/>
    <col min="5" max="5" width="16.42578125" customWidth="1"/>
    <col min="6" max="6" width="11.28515625" customWidth="1"/>
    <col min="7" max="7" width="12.28515625" style="16" bestFit="1" customWidth="1"/>
    <col min="8" max="8" width="9.7109375" customWidth="1"/>
    <col min="9" max="9" width="13.7109375" style="16" customWidth="1"/>
    <col min="10" max="10" width="11.42578125" customWidth="1"/>
    <col min="11" max="11" width="13.7109375" style="16" customWidth="1"/>
  </cols>
  <sheetData>
    <row r="1" spans="1:11" ht="41.25" customHeight="1" x14ac:dyDescent="0.25">
      <c r="A1" s="27" t="s">
        <v>269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ht="12.75" customHeight="1" x14ac:dyDescent="0.25">
      <c r="A3" s="14" t="s">
        <v>267</v>
      </c>
    </row>
    <row r="4" spans="1:11" ht="15" x14ac:dyDescent="0.25">
      <c r="A4" s="2" t="s">
        <v>265</v>
      </c>
      <c r="B4" s="13" t="s">
        <v>266</v>
      </c>
      <c r="C4" s="3"/>
      <c r="I4" s="24" t="s">
        <v>1</v>
      </c>
      <c r="J4" s="25"/>
      <c r="K4" s="25"/>
    </row>
    <row r="5" spans="1:11" ht="42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17" t="s">
        <v>8</v>
      </c>
      <c r="H5" s="5" t="s">
        <v>9</v>
      </c>
      <c r="I5" s="17" t="s">
        <v>10</v>
      </c>
      <c r="J5" s="15" t="s">
        <v>268</v>
      </c>
      <c r="K5" s="17" t="s">
        <v>11</v>
      </c>
    </row>
    <row r="6" spans="1:11" ht="24" x14ac:dyDescent="0.25">
      <c r="A6" s="9" t="s">
        <v>12</v>
      </c>
      <c r="B6" s="12" t="s">
        <v>13</v>
      </c>
      <c r="C6" s="11" t="s">
        <v>14</v>
      </c>
      <c r="D6" s="11" t="s">
        <v>15</v>
      </c>
      <c r="E6" s="7" t="s">
        <v>16</v>
      </c>
      <c r="F6" s="7">
        <v>91</v>
      </c>
      <c r="G6" s="18">
        <v>30506.400000000001</v>
      </c>
      <c r="H6" s="8">
        <v>4</v>
      </c>
      <c r="I6" s="18">
        <f t="shared" ref="I6:I37" si="0">ROUND(G6-((G6*J6)/100),2)</f>
        <v>30506.400000000001</v>
      </c>
      <c r="J6" s="23"/>
      <c r="K6" s="18">
        <f t="shared" ref="K6:K37" si="1">ROUND((H6 * I6),2)</f>
        <v>122025.60000000001</v>
      </c>
    </row>
    <row r="7" spans="1:11" ht="24" x14ac:dyDescent="0.25">
      <c r="A7" s="10" t="s">
        <v>17</v>
      </c>
      <c r="B7" s="6" t="s">
        <v>18</v>
      </c>
      <c r="C7" s="6" t="s">
        <v>14</v>
      </c>
      <c r="D7" s="11" t="s">
        <v>19</v>
      </c>
      <c r="E7" s="7">
        <v>36</v>
      </c>
      <c r="F7" s="7" t="s">
        <v>20</v>
      </c>
      <c r="G7" s="18">
        <v>6993</v>
      </c>
      <c r="H7" s="8">
        <v>4</v>
      </c>
      <c r="I7" s="18">
        <f t="shared" si="0"/>
        <v>6993</v>
      </c>
      <c r="J7" s="23"/>
      <c r="K7" s="18">
        <f t="shared" si="1"/>
        <v>27972</v>
      </c>
    </row>
    <row r="8" spans="1:11" ht="24" x14ac:dyDescent="0.25">
      <c r="A8" s="10" t="s">
        <v>21</v>
      </c>
      <c r="B8" s="6" t="s">
        <v>22</v>
      </c>
      <c r="C8" s="6" t="s">
        <v>14</v>
      </c>
      <c r="D8" s="11" t="s">
        <v>23</v>
      </c>
      <c r="E8" s="7" t="s">
        <v>16</v>
      </c>
      <c r="F8" s="7">
        <v>70</v>
      </c>
      <c r="G8" s="18">
        <v>0</v>
      </c>
      <c r="H8" s="8">
        <v>16</v>
      </c>
      <c r="I8" s="18">
        <f t="shared" si="0"/>
        <v>0</v>
      </c>
      <c r="J8" s="23"/>
      <c r="K8" s="18">
        <f t="shared" si="1"/>
        <v>0</v>
      </c>
    </row>
    <row r="9" spans="1:11" ht="24" x14ac:dyDescent="0.25">
      <c r="A9" s="10" t="s">
        <v>24</v>
      </c>
      <c r="B9" s="6" t="s">
        <v>25</v>
      </c>
      <c r="C9" s="6" t="s">
        <v>14</v>
      </c>
      <c r="D9" s="11" t="s">
        <v>26</v>
      </c>
      <c r="E9" s="7" t="s">
        <v>16</v>
      </c>
      <c r="F9" s="7">
        <v>70</v>
      </c>
      <c r="G9" s="18">
        <v>0</v>
      </c>
      <c r="H9" s="8">
        <v>8</v>
      </c>
      <c r="I9" s="18">
        <f t="shared" si="0"/>
        <v>0</v>
      </c>
      <c r="J9" s="23"/>
      <c r="K9" s="18">
        <f t="shared" si="1"/>
        <v>0</v>
      </c>
    </row>
    <row r="10" spans="1:11" ht="24" x14ac:dyDescent="0.25">
      <c r="A10" s="10" t="s">
        <v>27</v>
      </c>
      <c r="B10" s="6" t="s">
        <v>28</v>
      </c>
      <c r="C10" s="6" t="s">
        <v>29</v>
      </c>
      <c r="D10" s="11" t="s">
        <v>30</v>
      </c>
      <c r="E10" s="7" t="s">
        <v>16</v>
      </c>
      <c r="F10" s="7">
        <v>21</v>
      </c>
      <c r="G10" s="18">
        <v>0</v>
      </c>
      <c r="H10" s="8">
        <v>4</v>
      </c>
      <c r="I10" s="18">
        <f t="shared" si="0"/>
        <v>0</v>
      </c>
      <c r="J10" s="23"/>
      <c r="K10" s="18">
        <f t="shared" si="1"/>
        <v>0</v>
      </c>
    </row>
    <row r="11" spans="1:11" ht="24" x14ac:dyDescent="0.25">
      <c r="A11" s="10" t="s">
        <v>31</v>
      </c>
      <c r="B11" s="6" t="s">
        <v>32</v>
      </c>
      <c r="C11" s="6" t="s">
        <v>14</v>
      </c>
      <c r="D11" s="11" t="s">
        <v>33</v>
      </c>
      <c r="E11" s="7" t="s">
        <v>16</v>
      </c>
      <c r="F11" s="7">
        <v>21</v>
      </c>
      <c r="G11" s="18">
        <v>0</v>
      </c>
      <c r="H11" s="8">
        <v>4</v>
      </c>
      <c r="I11" s="18">
        <f t="shared" si="0"/>
        <v>0</v>
      </c>
      <c r="J11" s="23"/>
      <c r="K11" s="18">
        <f t="shared" si="1"/>
        <v>0</v>
      </c>
    </row>
    <row r="12" spans="1:11" ht="24" x14ac:dyDescent="0.25">
      <c r="A12" s="10" t="s">
        <v>34</v>
      </c>
      <c r="B12" s="6" t="s">
        <v>35</v>
      </c>
      <c r="C12" s="6" t="s">
        <v>14</v>
      </c>
      <c r="D12" s="11" t="s">
        <v>36</v>
      </c>
      <c r="E12" s="7" t="s">
        <v>16</v>
      </c>
      <c r="F12" s="7">
        <v>56</v>
      </c>
      <c r="G12" s="18">
        <v>2047.14</v>
      </c>
      <c r="H12" s="8">
        <v>16</v>
      </c>
      <c r="I12" s="18">
        <f t="shared" si="0"/>
        <v>2047.14</v>
      </c>
      <c r="J12" s="23"/>
      <c r="K12" s="18">
        <f t="shared" si="1"/>
        <v>32754.240000000002</v>
      </c>
    </row>
    <row r="13" spans="1:11" ht="15" x14ac:dyDescent="0.25">
      <c r="A13" s="10" t="s">
        <v>37</v>
      </c>
      <c r="B13" s="6" t="s">
        <v>38</v>
      </c>
      <c r="C13" s="6" t="s">
        <v>29</v>
      </c>
      <c r="D13" s="11" t="s">
        <v>39</v>
      </c>
      <c r="E13" s="7" t="s">
        <v>16</v>
      </c>
      <c r="F13" s="7">
        <v>21</v>
      </c>
      <c r="G13" s="18">
        <v>0</v>
      </c>
      <c r="H13" s="8">
        <v>4</v>
      </c>
      <c r="I13" s="18">
        <f t="shared" si="0"/>
        <v>0</v>
      </c>
      <c r="J13" s="23"/>
      <c r="K13" s="18">
        <f t="shared" si="1"/>
        <v>0</v>
      </c>
    </row>
    <row r="14" spans="1:11" ht="24" x14ac:dyDescent="0.25">
      <c r="A14" s="10" t="s">
        <v>40</v>
      </c>
      <c r="B14" s="6" t="s">
        <v>41</v>
      </c>
      <c r="C14" s="6" t="s">
        <v>14</v>
      </c>
      <c r="D14" s="11" t="s">
        <v>42</v>
      </c>
      <c r="E14" s="7">
        <v>36</v>
      </c>
      <c r="F14" s="7" t="s">
        <v>20</v>
      </c>
      <c r="G14" s="18">
        <v>16306.88</v>
      </c>
      <c r="H14" s="8">
        <v>4</v>
      </c>
      <c r="I14" s="18">
        <f t="shared" si="0"/>
        <v>16306.88</v>
      </c>
      <c r="J14" s="23"/>
      <c r="K14" s="18">
        <f t="shared" si="1"/>
        <v>65227.519999999997</v>
      </c>
    </row>
    <row r="15" spans="1:11" ht="24" x14ac:dyDescent="0.25">
      <c r="A15" s="10" t="s">
        <v>43</v>
      </c>
      <c r="B15" s="6" t="s">
        <v>44</v>
      </c>
      <c r="C15" s="6" t="s">
        <v>14</v>
      </c>
      <c r="D15" s="11" t="s">
        <v>45</v>
      </c>
      <c r="E15" s="7">
        <v>36</v>
      </c>
      <c r="F15" s="7" t="s">
        <v>20</v>
      </c>
      <c r="G15" s="18">
        <v>2439</v>
      </c>
      <c r="H15" s="8">
        <v>4</v>
      </c>
      <c r="I15" s="18">
        <f t="shared" si="0"/>
        <v>2439</v>
      </c>
      <c r="J15" s="23"/>
      <c r="K15" s="18">
        <f t="shared" si="1"/>
        <v>9756</v>
      </c>
    </row>
    <row r="16" spans="1:11" ht="15" x14ac:dyDescent="0.25">
      <c r="A16" s="10" t="s">
        <v>46</v>
      </c>
      <c r="B16" s="6" t="s">
        <v>47</v>
      </c>
      <c r="C16" s="6" t="s">
        <v>14</v>
      </c>
      <c r="D16" s="11" t="s">
        <v>48</v>
      </c>
      <c r="E16" s="7" t="s">
        <v>16</v>
      </c>
      <c r="F16" s="7">
        <v>3</v>
      </c>
      <c r="G16" s="18">
        <v>0</v>
      </c>
      <c r="H16" s="8">
        <v>800</v>
      </c>
      <c r="I16" s="18">
        <f t="shared" si="0"/>
        <v>0</v>
      </c>
      <c r="J16" s="23"/>
      <c r="K16" s="18">
        <f t="shared" si="1"/>
        <v>0</v>
      </c>
    </row>
    <row r="17" spans="1:11" ht="15" x14ac:dyDescent="0.25">
      <c r="A17" s="10" t="s">
        <v>49</v>
      </c>
      <c r="B17" s="6" t="s">
        <v>50</v>
      </c>
      <c r="C17" s="6" t="s">
        <v>14</v>
      </c>
      <c r="D17" s="11" t="s">
        <v>51</v>
      </c>
      <c r="E17" s="7">
        <v>36</v>
      </c>
      <c r="F17" s="7" t="s">
        <v>20</v>
      </c>
      <c r="G17" s="18">
        <v>0</v>
      </c>
      <c r="H17" s="8">
        <v>800</v>
      </c>
      <c r="I17" s="18">
        <f t="shared" si="0"/>
        <v>0</v>
      </c>
      <c r="J17" s="23"/>
      <c r="K17" s="18">
        <f t="shared" si="1"/>
        <v>0</v>
      </c>
    </row>
    <row r="18" spans="1:11" ht="15" x14ac:dyDescent="0.25">
      <c r="A18" s="10" t="s">
        <v>52</v>
      </c>
      <c r="B18" s="6" t="s">
        <v>53</v>
      </c>
      <c r="C18" s="6" t="s">
        <v>14</v>
      </c>
      <c r="D18" s="11" t="s">
        <v>54</v>
      </c>
      <c r="E18" s="7" t="s">
        <v>16</v>
      </c>
      <c r="F18" s="7">
        <v>3</v>
      </c>
      <c r="G18" s="18">
        <v>0</v>
      </c>
      <c r="H18" s="8">
        <v>800</v>
      </c>
      <c r="I18" s="18">
        <f t="shared" si="0"/>
        <v>0</v>
      </c>
      <c r="J18" s="23"/>
      <c r="K18" s="18">
        <f t="shared" si="1"/>
        <v>0</v>
      </c>
    </row>
    <row r="19" spans="1:11" ht="15" x14ac:dyDescent="0.25">
      <c r="A19" s="10" t="s">
        <v>55</v>
      </c>
      <c r="B19" s="6" t="s">
        <v>56</v>
      </c>
      <c r="C19" s="6" t="s">
        <v>14</v>
      </c>
      <c r="D19" s="11" t="s">
        <v>57</v>
      </c>
      <c r="E19" s="7">
        <v>36</v>
      </c>
      <c r="F19" s="7" t="s">
        <v>20</v>
      </c>
      <c r="G19" s="18">
        <v>0</v>
      </c>
      <c r="H19" s="8">
        <v>800</v>
      </c>
      <c r="I19" s="18">
        <f t="shared" si="0"/>
        <v>0</v>
      </c>
      <c r="J19" s="23"/>
      <c r="K19" s="18">
        <f t="shared" si="1"/>
        <v>0</v>
      </c>
    </row>
    <row r="20" spans="1:11" ht="15" x14ac:dyDescent="0.25">
      <c r="A20" s="10" t="s">
        <v>58</v>
      </c>
      <c r="B20" s="6" t="s">
        <v>59</v>
      </c>
      <c r="C20" s="6" t="s">
        <v>29</v>
      </c>
      <c r="D20" s="11" t="s">
        <v>60</v>
      </c>
      <c r="E20" s="7" t="s">
        <v>16</v>
      </c>
      <c r="F20" s="7">
        <v>3</v>
      </c>
      <c r="G20" s="18">
        <v>0</v>
      </c>
      <c r="H20" s="8">
        <v>1600</v>
      </c>
      <c r="I20" s="18">
        <f t="shared" si="0"/>
        <v>0</v>
      </c>
      <c r="J20" s="23"/>
      <c r="K20" s="18">
        <f t="shared" si="1"/>
        <v>0</v>
      </c>
    </row>
    <row r="21" spans="1:11" ht="15" x14ac:dyDescent="0.25">
      <c r="A21" s="10" t="s">
        <v>61</v>
      </c>
      <c r="B21" s="6" t="s">
        <v>62</v>
      </c>
      <c r="C21" s="6" t="s">
        <v>14</v>
      </c>
      <c r="D21" s="11" t="s">
        <v>51</v>
      </c>
      <c r="E21" s="7">
        <v>36</v>
      </c>
      <c r="F21" s="7" t="s">
        <v>20</v>
      </c>
      <c r="G21" s="18">
        <v>0</v>
      </c>
      <c r="H21" s="8">
        <v>1600</v>
      </c>
      <c r="I21" s="18">
        <f t="shared" si="0"/>
        <v>0</v>
      </c>
      <c r="J21" s="23"/>
      <c r="K21" s="18">
        <f t="shared" si="1"/>
        <v>0</v>
      </c>
    </row>
    <row r="22" spans="1:11" ht="24" x14ac:dyDescent="0.25">
      <c r="A22" s="10" t="s">
        <v>63</v>
      </c>
      <c r="B22" s="6" t="s">
        <v>64</v>
      </c>
      <c r="C22" s="6" t="s">
        <v>29</v>
      </c>
      <c r="D22" s="11" t="s">
        <v>65</v>
      </c>
      <c r="E22" s="7" t="s">
        <v>16</v>
      </c>
      <c r="F22" s="7">
        <v>14</v>
      </c>
      <c r="G22" s="18">
        <v>0</v>
      </c>
      <c r="H22" s="8">
        <v>8</v>
      </c>
      <c r="I22" s="18">
        <f t="shared" si="0"/>
        <v>0</v>
      </c>
      <c r="J22" s="23"/>
      <c r="K22" s="18">
        <f t="shared" si="1"/>
        <v>0</v>
      </c>
    </row>
    <row r="23" spans="1:11" ht="24" x14ac:dyDescent="0.25">
      <c r="A23" s="10" t="s">
        <v>66</v>
      </c>
      <c r="B23" s="6" t="s">
        <v>67</v>
      </c>
      <c r="C23" s="6" t="s">
        <v>14</v>
      </c>
      <c r="D23" s="11" t="s">
        <v>68</v>
      </c>
      <c r="E23" s="7">
        <v>36</v>
      </c>
      <c r="F23" s="7" t="s">
        <v>20</v>
      </c>
      <c r="G23" s="18">
        <v>0</v>
      </c>
      <c r="H23" s="8">
        <v>8</v>
      </c>
      <c r="I23" s="18">
        <f t="shared" si="0"/>
        <v>0</v>
      </c>
      <c r="J23" s="23"/>
      <c r="K23" s="18">
        <f t="shared" si="1"/>
        <v>0</v>
      </c>
    </row>
    <row r="24" spans="1:11" ht="24" x14ac:dyDescent="0.25">
      <c r="A24" s="10" t="s">
        <v>69</v>
      </c>
      <c r="B24" s="6" t="s">
        <v>70</v>
      </c>
      <c r="C24" s="6" t="s">
        <v>29</v>
      </c>
      <c r="D24" s="11" t="s">
        <v>71</v>
      </c>
      <c r="E24" s="7" t="s">
        <v>16</v>
      </c>
      <c r="F24" s="7">
        <v>14</v>
      </c>
      <c r="G24" s="18">
        <v>0</v>
      </c>
      <c r="H24" s="8">
        <v>4</v>
      </c>
      <c r="I24" s="18">
        <f t="shared" si="0"/>
        <v>0</v>
      </c>
      <c r="J24" s="23"/>
      <c r="K24" s="18">
        <f t="shared" si="1"/>
        <v>0</v>
      </c>
    </row>
    <row r="25" spans="1:11" ht="15" x14ac:dyDescent="0.25">
      <c r="A25" s="10" t="s">
        <v>72</v>
      </c>
      <c r="B25" s="6" t="s">
        <v>73</v>
      </c>
      <c r="C25" s="6" t="s">
        <v>14</v>
      </c>
      <c r="D25" s="11" t="s">
        <v>74</v>
      </c>
      <c r="E25" s="7">
        <v>36</v>
      </c>
      <c r="F25" s="7" t="s">
        <v>20</v>
      </c>
      <c r="G25" s="18">
        <v>0</v>
      </c>
      <c r="H25" s="8">
        <v>4</v>
      </c>
      <c r="I25" s="18">
        <f t="shared" si="0"/>
        <v>0</v>
      </c>
      <c r="J25" s="23"/>
      <c r="K25" s="18">
        <f t="shared" si="1"/>
        <v>0</v>
      </c>
    </row>
    <row r="26" spans="1:11" ht="24" x14ac:dyDescent="0.25">
      <c r="A26" s="10" t="s">
        <v>75</v>
      </c>
      <c r="B26" s="6" t="s">
        <v>76</v>
      </c>
      <c r="C26" s="6" t="s">
        <v>14</v>
      </c>
      <c r="D26" s="11" t="s">
        <v>77</v>
      </c>
      <c r="E26" s="7" t="s">
        <v>16</v>
      </c>
      <c r="F26" s="7">
        <v>21</v>
      </c>
      <c r="G26" s="18">
        <v>3010.5</v>
      </c>
      <c r="H26" s="8">
        <v>4</v>
      </c>
      <c r="I26" s="18">
        <f t="shared" si="0"/>
        <v>3010.5</v>
      </c>
      <c r="J26" s="23"/>
      <c r="K26" s="18">
        <f t="shared" si="1"/>
        <v>12042</v>
      </c>
    </row>
    <row r="27" spans="1:11" ht="24" x14ac:dyDescent="0.25">
      <c r="A27" s="10" t="s">
        <v>78</v>
      </c>
      <c r="B27" s="6" t="s">
        <v>79</v>
      </c>
      <c r="C27" s="6" t="s">
        <v>14</v>
      </c>
      <c r="D27" s="11" t="s">
        <v>80</v>
      </c>
      <c r="E27" s="7" t="s">
        <v>16</v>
      </c>
      <c r="F27" s="7">
        <v>91</v>
      </c>
      <c r="G27" s="18">
        <v>5117.8500000000004</v>
      </c>
      <c r="H27" s="8">
        <v>4</v>
      </c>
      <c r="I27" s="18">
        <f t="shared" si="0"/>
        <v>5117.8500000000004</v>
      </c>
      <c r="J27" s="23"/>
      <c r="K27" s="18">
        <f t="shared" si="1"/>
        <v>20471.400000000001</v>
      </c>
    </row>
    <row r="28" spans="1:11" ht="24" x14ac:dyDescent="0.25">
      <c r="A28" s="10" t="s">
        <v>81</v>
      </c>
      <c r="B28" s="6" t="s">
        <v>82</v>
      </c>
      <c r="C28" s="6" t="s">
        <v>14</v>
      </c>
      <c r="D28" s="11" t="s">
        <v>83</v>
      </c>
      <c r="E28" s="7" t="s">
        <v>16</v>
      </c>
      <c r="F28" s="7">
        <v>91</v>
      </c>
      <c r="G28" s="18">
        <v>0</v>
      </c>
      <c r="H28" s="8">
        <v>4</v>
      </c>
      <c r="I28" s="18">
        <f t="shared" si="0"/>
        <v>0</v>
      </c>
      <c r="J28" s="23"/>
      <c r="K28" s="18">
        <f t="shared" si="1"/>
        <v>0</v>
      </c>
    </row>
    <row r="29" spans="1:11" ht="24" x14ac:dyDescent="0.25">
      <c r="A29" s="10" t="s">
        <v>84</v>
      </c>
      <c r="B29" s="6" t="s">
        <v>85</v>
      </c>
      <c r="C29" s="6" t="s">
        <v>14</v>
      </c>
      <c r="D29" s="11" t="s">
        <v>86</v>
      </c>
      <c r="E29" s="7" t="s">
        <v>16</v>
      </c>
      <c r="F29" s="7">
        <v>63</v>
      </c>
      <c r="G29" s="18">
        <v>2047.14</v>
      </c>
      <c r="H29" s="8">
        <v>4</v>
      </c>
      <c r="I29" s="18">
        <f t="shared" si="0"/>
        <v>2047.14</v>
      </c>
      <c r="J29" s="23"/>
      <c r="K29" s="18">
        <f t="shared" si="1"/>
        <v>8188.56</v>
      </c>
    </row>
    <row r="30" spans="1:11" ht="24" x14ac:dyDescent="0.25">
      <c r="A30" s="10" t="s">
        <v>87</v>
      </c>
      <c r="B30" s="6" t="s">
        <v>88</v>
      </c>
      <c r="C30" s="6" t="s">
        <v>14</v>
      </c>
      <c r="D30" s="11" t="s">
        <v>89</v>
      </c>
      <c r="E30" s="7" t="s">
        <v>16</v>
      </c>
      <c r="F30" s="7">
        <v>21</v>
      </c>
      <c r="G30" s="18">
        <v>0</v>
      </c>
      <c r="H30" s="8">
        <v>4</v>
      </c>
      <c r="I30" s="18">
        <f t="shared" si="0"/>
        <v>0</v>
      </c>
      <c r="J30" s="23"/>
      <c r="K30" s="18">
        <f t="shared" si="1"/>
        <v>0</v>
      </c>
    </row>
    <row r="31" spans="1:11" ht="24" x14ac:dyDescent="0.25">
      <c r="A31" s="10" t="s">
        <v>90</v>
      </c>
      <c r="B31" s="6" t="s">
        <v>88</v>
      </c>
      <c r="C31" s="6" t="s">
        <v>14</v>
      </c>
      <c r="D31" s="11" t="s">
        <v>89</v>
      </c>
      <c r="E31" s="7" t="s">
        <v>16</v>
      </c>
      <c r="F31" s="7">
        <v>21</v>
      </c>
      <c r="G31" s="18">
        <v>0</v>
      </c>
      <c r="H31" s="8">
        <v>4</v>
      </c>
      <c r="I31" s="18">
        <f t="shared" si="0"/>
        <v>0</v>
      </c>
      <c r="J31" s="23"/>
      <c r="K31" s="18">
        <f t="shared" si="1"/>
        <v>0</v>
      </c>
    </row>
    <row r="32" spans="1:11" ht="24" x14ac:dyDescent="0.25">
      <c r="A32" s="10" t="s">
        <v>91</v>
      </c>
      <c r="B32" s="6" t="s">
        <v>88</v>
      </c>
      <c r="C32" s="6" t="s">
        <v>14</v>
      </c>
      <c r="D32" s="11" t="s">
        <v>89</v>
      </c>
      <c r="E32" s="7" t="s">
        <v>16</v>
      </c>
      <c r="F32" s="7">
        <v>21</v>
      </c>
      <c r="G32" s="18">
        <v>9212.1299999999992</v>
      </c>
      <c r="H32" s="8">
        <v>4</v>
      </c>
      <c r="I32" s="18">
        <f t="shared" si="0"/>
        <v>9212.1299999999992</v>
      </c>
      <c r="J32" s="23"/>
      <c r="K32" s="18">
        <f t="shared" si="1"/>
        <v>36848.519999999997</v>
      </c>
    </row>
    <row r="33" spans="1:11" ht="24" x14ac:dyDescent="0.25">
      <c r="A33" s="10" t="s">
        <v>92</v>
      </c>
      <c r="B33" s="6" t="s">
        <v>88</v>
      </c>
      <c r="C33" s="6" t="s">
        <v>14</v>
      </c>
      <c r="D33" s="11" t="s">
        <v>89</v>
      </c>
      <c r="E33" s="7" t="s">
        <v>16</v>
      </c>
      <c r="F33" s="7">
        <v>21</v>
      </c>
      <c r="G33" s="18">
        <v>9212.1299999999992</v>
      </c>
      <c r="H33" s="8">
        <v>4</v>
      </c>
      <c r="I33" s="18">
        <f t="shared" si="0"/>
        <v>9212.1299999999992</v>
      </c>
      <c r="J33" s="23"/>
      <c r="K33" s="18">
        <f t="shared" si="1"/>
        <v>36848.519999999997</v>
      </c>
    </row>
    <row r="34" spans="1:11" ht="24" x14ac:dyDescent="0.25">
      <c r="A34" s="10" t="s">
        <v>93</v>
      </c>
      <c r="B34" s="6" t="s">
        <v>88</v>
      </c>
      <c r="C34" s="6" t="s">
        <v>14</v>
      </c>
      <c r="D34" s="11" t="s">
        <v>89</v>
      </c>
      <c r="E34" s="7" t="s">
        <v>16</v>
      </c>
      <c r="F34" s="7">
        <v>21</v>
      </c>
      <c r="G34" s="18">
        <v>9212.1299999999992</v>
      </c>
      <c r="H34" s="8">
        <v>4</v>
      </c>
      <c r="I34" s="18">
        <f t="shared" si="0"/>
        <v>9212.1299999999992</v>
      </c>
      <c r="J34" s="23"/>
      <c r="K34" s="18">
        <f t="shared" si="1"/>
        <v>36848.519999999997</v>
      </c>
    </row>
    <row r="35" spans="1:11" ht="24" x14ac:dyDescent="0.25">
      <c r="A35" s="10" t="s">
        <v>94</v>
      </c>
      <c r="B35" s="6" t="s">
        <v>95</v>
      </c>
      <c r="C35" s="6" t="s">
        <v>14</v>
      </c>
      <c r="D35" s="11" t="s">
        <v>96</v>
      </c>
      <c r="E35" s="7" t="s">
        <v>16</v>
      </c>
      <c r="F35" s="7">
        <v>91</v>
      </c>
      <c r="G35" s="18">
        <v>11540.25</v>
      </c>
      <c r="H35" s="8">
        <v>4</v>
      </c>
      <c r="I35" s="18">
        <f t="shared" si="0"/>
        <v>11540.25</v>
      </c>
      <c r="J35" s="23"/>
      <c r="K35" s="18">
        <f t="shared" si="1"/>
        <v>46161</v>
      </c>
    </row>
    <row r="36" spans="1:11" ht="24" x14ac:dyDescent="0.25">
      <c r="A36" s="10" t="s">
        <v>97</v>
      </c>
      <c r="B36" s="6" t="s">
        <v>95</v>
      </c>
      <c r="C36" s="6" t="s">
        <v>14</v>
      </c>
      <c r="D36" s="11" t="s">
        <v>96</v>
      </c>
      <c r="E36" s="7" t="s">
        <v>16</v>
      </c>
      <c r="F36" s="7">
        <v>91</v>
      </c>
      <c r="G36" s="18">
        <v>11540.25</v>
      </c>
      <c r="H36" s="8">
        <v>4</v>
      </c>
      <c r="I36" s="18">
        <f t="shared" si="0"/>
        <v>11540.25</v>
      </c>
      <c r="J36" s="23"/>
      <c r="K36" s="18">
        <f t="shared" si="1"/>
        <v>46161</v>
      </c>
    </row>
    <row r="37" spans="1:11" ht="24" x14ac:dyDescent="0.25">
      <c r="A37" s="10" t="s">
        <v>98</v>
      </c>
      <c r="B37" s="6" t="s">
        <v>99</v>
      </c>
      <c r="C37" s="6" t="s">
        <v>29</v>
      </c>
      <c r="D37" s="11" t="s">
        <v>100</v>
      </c>
      <c r="E37" s="7" t="s">
        <v>16</v>
      </c>
      <c r="F37" s="7">
        <v>3</v>
      </c>
      <c r="G37" s="18">
        <v>0</v>
      </c>
      <c r="H37" s="8">
        <v>4</v>
      </c>
      <c r="I37" s="18">
        <f t="shared" si="0"/>
        <v>0</v>
      </c>
      <c r="J37" s="23"/>
      <c r="K37" s="18">
        <f t="shared" si="1"/>
        <v>0</v>
      </c>
    </row>
    <row r="38" spans="1:11" ht="15" x14ac:dyDescent="0.25">
      <c r="A38" s="10" t="s">
        <v>101</v>
      </c>
      <c r="B38" s="6" t="s">
        <v>102</v>
      </c>
      <c r="C38" s="6" t="s">
        <v>14</v>
      </c>
      <c r="D38" s="11" t="s">
        <v>103</v>
      </c>
      <c r="E38" s="7" t="s">
        <v>16</v>
      </c>
      <c r="F38" s="7">
        <v>21</v>
      </c>
      <c r="G38" s="18">
        <v>0</v>
      </c>
      <c r="H38" s="8">
        <v>16</v>
      </c>
      <c r="I38" s="18">
        <f t="shared" ref="I38:I69" si="2">ROUND(G38-((G38*J38)/100),2)</f>
        <v>0</v>
      </c>
      <c r="J38" s="23"/>
      <c r="K38" s="18">
        <f t="shared" ref="K38:K69" si="3">ROUND((H38 * I38),2)</f>
        <v>0</v>
      </c>
    </row>
    <row r="39" spans="1:11" ht="24" x14ac:dyDescent="0.25">
      <c r="A39" s="9" t="s">
        <v>104</v>
      </c>
      <c r="B39" s="12" t="s">
        <v>105</v>
      </c>
      <c r="C39" s="11" t="s">
        <v>14</v>
      </c>
      <c r="D39" s="11" t="s">
        <v>106</v>
      </c>
      <c r="E39" s="7" t="s">
        <v>16</v>
      </c>
      <c r="F39" s="7">
        <v>91</v>
      </c>
      <c r="G39" s="18">
        <v>18464.400000000001</v>
      </c>
      <c r="H39" s="8">
        <v>2</v>
      </c>
      <c r="I39" s="18">
        <f t="shared" si="2"/>
        <v>18464.400000000001</v>
      </c>
      <c r="J39" s="23"/>
      <c r="K39" s="18">
        <f t="shared" si="3"/>
        <v>36928.800000000003</v>
      </c>
    </row>
    <row r="40" spans="1:11" ht="24" x14ac:dyDescent="0.25">
      <c r="A40" s="10" t="s">
        <v>107</v>
      </c>
      <c r="B40" s="6" t="s">
        <v>108</v>
      </c>
      <c r="C40" s="6" t="s">
        <v>14</v>
      </c>
      <c r="D40" s="11" t="s">
        <v>109</v>
      </c>
      <c r="E40" s="7">
        <v>36</v>
      </c>
      <c r="F40" s="7" t="s">
        <v>20</v>
      </c>
      <c r="G40" s="18">
        <v>4038</v>
      </c>
      <c r="H40" s="8">
        <v>2</v>
      </c>
      <c r="I40" s="18">
        <f t="shared" si="2"/>
        <v>4038</v>
      </c>
      <c r="J40" s="23"/>
      <c r="K40" s="18">
        <f t="shared" si="3"/>
        <v>8076</v>
      </c>
    </row>
    <row r="41" spans="1:11" ht="24" x14ac:dyDescent="0.25">
      <c r="A41" s="10" t="s">
        <v>110</v>
      </c>
      <c r="B41" s="6" t="s">
        <v>22</v>
      </c>
      <c r="C41" s="6" t="s">
        <v>14</v>
      </c>
      <c r="D41" s="11" t="s">
        <v>23</v>
      </c>
      <c r="E41" s="7" t="s">
        <v>16</v>
      </c>
      <c r="F41" s="7">
        <v>70</v>
      </c>
      <c r="G41" s="18">
        <v>0</v>
      </c>
      <c r="H41" s="8">
        <v>8</v>
      </c>
      <c r="I41" s="18">
        <f t="shared" si="2"/>
        <v>0</v>
      </c>
      <c r="J41" s="23"/>
      <c r="K41" s="18">
        <f t="shared" si="3"/>
        <v>0</v>
      </c>
    </row>
    <row r="42" spans="1:11" ht="24" x14ac:dyDescent="0.25">
      <c r="A42" s="10" t="s">
        <v>111</v>
      </c>
      <c r="B42" s="6" t="s">
        <v>25</v>
      </c>
      <c r="C42" s="6" t="s">
        <v>14</v>
      </c>
      <c r="D42" s="11" t="s">
        <v>26</v>
      </c>
      <c r="E42" s="7" t="s">
        <v>16</v>
      </c>
      <c r="F42" s="7">
        <v>70</v>
      </c>
      <c r="G42" s="18">
        <v>0</v>
      </c>
      <c r="H42" s="8">
        <v>2</v>
      </c>
      <c r="I42" s="18">
        <f t="shared" si="2"/>
        <v>0</v>
      </c>
      <c r="J42" s="23"/>
      <c r="K42" s="18">
        <f t="shared" si="3"/>
        <v>0</v>
      </c>
    </row>
    <row r="43" spans="1:11" ht="24" x14ac:dyDescent="0.25">
      <c r="A43" s="10" t="s">
        <v>112</v>
      </c>
      <c r="B43" s="6" t="s">
        <v>28</v>
      </c>
      <c r="C43" s="6" t="s">
        <v>29</v>
      </c>
      <c r="D43" s="11" t="s">
        <v>30</v>
      </c>
      <c r="E43" s="7" t="s">
        <v>16</v>
      </c>
      <c r="F43" s="7">
        <v>21</v>
      </c>
      <c r="G43" s="18">
        <v>0</v>
      </c>
      <c r="H43" s="8">
        <v>2</v>
      </c>
      <c r="I43" s="18">
        <f t="shared" si="2"/>
        <v>0</v>
      </c>
      <c r="J43" s="23"/>
      <c r="K43" s="18">
        <f t="shared" si="3"/>
        <v>0</v>
      </c>
    </row>
    <row r="44" spans="1:11" ht="24" x14ac:dyDescent="0.25">
      <c r="A44" s="10" t="s">
        <v>113</v>
      </c>
      <c r="B44" s="6" t="s">
        <v>32</v>
      </c>
      <c r="C44" s="6" t="s">
        <v>14</v>
      </c>
      <c r="D44" s="11" t="s">
        <v>33</v>
      </c>
      <c r="E44" s="7" t="s">
        <v>16</v>
      </c>
      <c r="F44" s="7">
        <v>21</v>
      </c>
      <c r="G44" s="18">
        <v>0</v>
      </c>
      <c r="H44" s="8">
        <v>2</v>
      </c>
      <c r="I44" s="18">
        <f t="shared" si="2"/>
        <v>0</v>
      </c>
      <c r="J44" s="23"/>
      <c r="K44" s="18">
        <f t="shared" si="3"/>
        <v>0</v>
      </c>
    </row>
    <row r="45" spans="1:11" ht="24" x14ac:dyDescent="0.25">
      <c r="A45" s="10" t="s">
        <v>114</v>
      </c>
      <c r="B45" s="6" t="s">
        <v>35</v>
      </c>
      <c r="C45" s="6" t="s">
        <v>14</v>
      </c>
      <c r="D45" s="11" t="s">
        <v>36</v>
      </c>
      <c r="E45" s="7" t="s">
        <v>16</v>
      </c>
      <c r="F45" s="7">
        <v>56</v>
      </c>
      <c r="G45" s="18">
        <v>2047.14</v>
      </c>
      <c r="H45" s="8">
        <v>8</v>
      </c>
      <c r="I45" s="18">
        <f t="shared" si="2"/>
        <v>2047.14</v>
      </c>
      <c r="J45" s="23"/>
      <c r="K45" s="18">
        <f t="shared" si="3"/>
        <v>16377.12</v>
      </c>
    </row>
    <row r="46" spans="1:11" ht="15" x14ac:dyDescent="0.25">
      <c r="A46" s="10" t="s">
        <v>115</v>
      </c>
      <c r="B46" s="6" t="s">
        <v>102</v>
      </c>
      <c r="C46" s="6" t="s">
        <v>14</v>
      </c>
      <c r="D46" s="11" t="s">
        <v>103</v>
      </c>
      <c r="E46" s="7" t="s">
        <v>16</v>
      </c>
      <c r="F46" s="7">
        <v>21</v>
      </c>
      <c r="G46" s="18">
        <v>0</v>
      </c>
      <c r="H46" s="8">
        <v>8</v>
      </c>
      <c r="I46" s="18">
        <f t="shared" si="2"/>
        <v>0</v>
      </c>
      <c r="J46" s="23"/>
      <c r="K46" s="18">
        <f t="shared" si="3"/>
        <v>0</v>
      </c>
    </row>
    <row r="47" spans="1:11" ht="15" x14ac:dyDescent="0.25">
      <c r="A47" s="10" t="s">
        <v>116</v>
      </c>
      <c r="B47" s="6" t="s">
        <v>38</v>
      </c>
      <c r="C47" s="6" t="s">
        <v>29</v>
      </c>
      <c r="D47" s="11" t="s">
        <v>39</v>
      </c>
      <c r="E47" s="7" t="s">
        <v>16</v>
      </c>
      <c r="F47" s="7">
        <v>21</v>
      </c>
      <c r="G47" s="18">
        <v>0</v>
      </c>
      <c r="H47" s="8">
        <v>2</v>
      </c>
      <c r="I47" s="18">
        <f t="shared" si="2"/>
        <v>0</v>
      </c>
      <c r="J47" s="23"/>
      <c r="K47" s="18">
        <f t="shared" si="3"/>
        <v>0</v>
      </c>
    </row>
    <row r="48" spans="1:11" ht="24" x14ac:dyDescent="0.25">
      <c r="A48" s="10" t="s">
        <v>117</v>
      </c>
      <c r="B48" s="6" t="s">
        <v>41</v>
      </c>
      <c r="C48" s="6" t="s">
        <v>14</v>
      </c>
      <c r="D48" s="11" t="s">
        <v>42</v>
      </c>
      <c r="E48" s="7">
        <v>36</v>
      </c>
      <c r="F48" s="7" t="s">
        <v>20</v>
      </c>
      <c r="G48" s="18">
        <v>16306.88</v>
      </c>
      <c r="H48" s="8">
        <v>2</v>
      </c>
      <c r="I48" s="18">
        <f t="shared" si="2"/>
        <v>16306.88</v>
      </c>
      <c r="J48" s="23"/>
      <c r="K48" s="18">
        <f t="shared" si="3"/>
        <v>32613.759999999998</v>
      </c>
    </row>
    <row r="49" spans="1:11" ht="24" x14ac:dyDescent="0.25">
      <c r="A49" s="10" t="s">
        <v>118</v>
      </c>
      <c r="B49" s="6" t="s">
        <v>44</v>
      </c>
      <c r="C49" s="6" t="s">
        <v>14</v>
      </c>
      <c r="D49" s="11" t="s">
        <v>45</v>
      </c>
      <c r="E49" s="7">
        <v>36</v>
      </c>
      <c r="F49" s="7" t="s">
        <v>20</v>
      </c>
      <c r="G49" s="18">
        <v>2439</v>
      </c>
      <c r="H49" s="8">
        <v>2</v>
      </c>
      <c r="I49" s="18">
        <f t="shared" si="2"/>
        <v>2439</v>
      </c>
      <c r="J49" s="23"/>
      <c r="K49" s="18">
        <f t="shared" si="3"/>
        <v>4878</v>
      </c>
    </row>
    <row r="50" spans="1:11" ht="15" x14ac:dyDescent="0.25">
      <c r="A50" s="10" t="s">
        <v>119</v>
      </c>
      <c r="B50" s="6" t="s">
        <v>47</v>
      </c>
      <c r="C50" s="6" t="s">
        <v>14</v>
      </c>
      <c r="D50" s="11" t="s">
        <v>48</v>
      </c>
      <c r="E50" s="7" t="s">
        <v>16</v>
      </c>
      <c r="F50" s="7">
        <v>3</v>
      </c>
      <c r="G50" s="18">
        <v>0</v>
      </c>
      <c r="H50" s="8">
        <v>400</v>
      </c>
      <c r="I50" s="18">
        <f t="shared" si="2"/>
        <v>0</v>
      </c>
      <c r="J50" s="23"/>
      <c r="K50" s="18">
        <f t="shared" si="3"/>
        <v>0</v>
      </c>
    </row>
    <row r="51" spans="1:11" ht="15" x14ac:dyDescent="0.25">
      <c r="A51" s="10" t="s">
        <v>120</v>
      </c>
      <c r="B51" s="6" t="s">
        <v>50</v>
      </c>
      <c r="C51" s="6" t="s">
        <v>14</v>
      </c>
      <c r="D51" s="11" t="s">
        <v>51</v>
      </c>
      <c r="E51" s="7">
        <v>36</v>
      </c>
      <c r="F51" s="7" t="s">
        <v>20</v>
      </c>
      <c r="G51" s="18">
        <v>0</v>
      </c>
      <c r="H51" s="8">
        <v>400</v>
      </c>
      <c r="I51" s="18">
        <f t="shared" si="2"/>
        <v>0</v>
      </c>
      <c r="J51" s="23"/>
      <c r="K51" s="18">
        <f t="shared" si="3"/>
        <v>0</v>
      </c>
    </row>
    <row r="52" spans="1:11" ht="15" x14ac:dyDescent="0.25">
      <c r="A52" s="10" t="s">
        <v>121</v>
      </c>
      <c r="B52" s="6" t="s">
        <v>53</v>
      </c>
      <c r="C52" s="6" t="s">
        <v>14</v>
      </c>
      <c r="D52" s="11" t="s">
        <v>54</v>
      </c>
      <c r="E52" s="7" t="s">
        <v>16</v>
      </c>
      <c r="F52" s="7">
        <v>3</v>
      </c>
      <c r="G52" s="18">
        <v>0</v>
      </c>
      <c r="H52" s="8">
        <v>400</v>
      </c>
      <c r="I52" s="18">
        <f t="shared" si="2"/>
        <v>0</v>
      </c>
      <c r="J52" s="23"/>
      <c r="K52" s="18">
        <f t="shared" si="3"/>
        <v>0</v>
      </c>
    </row>
    <row r="53" spans="1:11" ht="15" x14ac:dyDescent="0.25">
      <c r="A53" s="10" t="s">
        <v>122</v>
      </c>
      <c r="B53" s="6" t="s">
        <v>56</v>
      </c>
      <c r="C53" s="6" t="s">
        <v>14</v>
      </c>
      <c r="D53" s="11" t="s">
        <v>57</v>
      </c>
      <c r="E53" s="7">
        <v>36</v>
      </c>
      <c r="F53" s="7" t="s">
        <v>20</v>
      </c>
      <c r="G53" s="18">
        <v>0</v>
      </c>
      <c r="H53" s="8">
        <v>400</v>
      </c>
      <c r="I53" s="18">
        <f t="shared" si="2"/>
        <v>0</v>
      </c>
      <c r="J53" s="23"/>
      <c r="K53" s="18">
        <f t="shared" si="3"/>
        <v>0</v>
      </c>
    </row>
    <row r="54" spans="1:11" ht="15" x14ac:dyDescent="0.25">
      <c r="A54" s="10" t="s">
        <v>123</v>
      </c>
      <c r="B54" s="6" t="s">
        <v>59</v>
      </c>
      <c r="C54" s="6" t="s">
        <v>29</v>
      </c>
      <c r="D54" s="11" t="s">
        <v>60</v>
      </c>
      <c r="E54" s="7" t="s">
        <v>16</v>
      </c>
      <c r="F54" s="7">
        <v>3</v>
      </c>
      <c r="G54" s="18">
        <v>0</v>
      </c>
      <c r="H54" s="8">
        <v>800</v>
      </c>
      <c r="I54" s="18">
        <f t="shared" si="2"/>
        <v>0</v>
      </c>
      <c r="J54" s="23"/>
      <c r="K54" s="18">
        <f t="shared" si="3"/>
        <v>0</v>
      </c>
    </row>
    <row r="55" spans="1:11" ht="15" x14ac:dyDescent="0.25">
      <c r="A55" s="10" t="s">
        <v>124</v>
      </c>
      <c r="B55" s="6" t="s">
        <v>62</v>
      </c>
      <c r="C55" s="6" t="s">
        <v>14</v>
      </c>
      <c r="D55" s="11" t="s">
        <v>51</v>
      </c>
      <c r="E55" s="7">
        <v>36</v>
      </c>
      <c r="F55" s="7" t="s">
        <v>20</v>
      </c>
      <c r="G55" s="18">
        <v>0</v>
      </c>
      <c r="H55" s="8">
        <v>800</v>
      </c>
      <c r="I55" s="18">
        <f t="shared" si="2"/>
        <v>0</v>
      </c>
      <c r="J55" s="23"/>
      <c r="K55" s="18">
        <f t="shared" si="3"/>
        <v>0</v>
      </c>
    </row>
    <row r="56" spans="1:11" ht="24" x14ac:dyDescent="0.25">
      <c r="A56" s="10" t="s">
        <v>125</v>
      </c>
      <c r="B56" s="6" t="s">
        <v>64</v>
      </c>
      <c r="C56" s="6" t="s">
        <v>29</v>
      </c>
      <c r="D56" s="11" t="s">
        <v>65</v>
      </c>
      <c r="E56" s="7" t="s">
        <v>16</v>
      </c>
      <c r="F56" s="7">
        <v>14</v>
      </c>
      <c r="G56" s="18">
        <v>0</v>
      </c>
      <c r="H56" s="8">
        <v>4</v>
      </c>
      <c r="I56" s="18">
        <f t="shared" si="2"/>
        <v>0</v>
      </c>
      <c r="J56" s="23"/>
      <c r="K56" s="18">
        <f t="shared" si="3"/>
        <v>0</v>
      </c>
    </row>
    <row r="57" spans="1:11" ht="24" x14ac:dyDescent="0.25">
      <c r="A57" s="10" t="s">
        <v>126</v>
      </c>
      <c r="B57" s="6" t="s">
        <v>67</v>
      </c>
      <c r="C57" s="6" t="s">
        <v>14</v>
      </c>
      <c r="D57" s="11" t="s">
        <v>68</v>
      </c>
      <c r="E57" s="7">
        <v>36</v>
      </c>
      <c r="F57" s="7" t="s">
        <v>20</v>
      </c>
      <c r="G57" s="18">
        <v>0</v>
      </c>
      <c r="H57" s="8">
        <v>4</v>
      </c>
      <c r="I57" s="18">
        <f t="shared" si="2"/>
        <v>0</v>
      </c>
      <c r="J57" s="23"/>
      <c r="K57" s="18">
        <f t="shared" si="3"/>
        <v>0</v>
      </c>
    </row>
    <row r="58" spans="1:11" ht="24" x14ac:dyDescent="0.25">
      <c r="A58" s="10" t="s">
        <v>127</v>
      </c>
      <c r="B58" s="6" t="s">
        <v>70</v>
      </c>
      <c r="C58" s="6" t="s">
        <v>29</v>
      </c>
      <c r="D58" s="11" t="s">
        <v>71</v>
      </c>
      <c r="E58" s="7" t="s">
        <v>16</v>
      </c>
      <c r="F58" s="7">
        <v>14</v>
      </c>
      <c r="G58" s="18">
        <v>0</v>
      </c>
      <c r="H58" s="8">
        <v>2</v>
      </c>
      <c r="I58" s="18">
        <f t="shared" si="2"/>
        <v>0</v>
      </c>
      <c r="J58" s="23"/>
      <c r="K58" s="18">
        <f t="shared" si="3"/>
        <v>0</v>
      </c>
    </row>
    <row r="59" spans="1:11" ht="15" x14ac:dyDescent="0.25">
      <c r="A59" s="10" t="s">
        <v>128</v>
      </c>
      <c r="B59" s="6" t="s">
        <v>73</v>
      </c>
      <c r="C59" s="6" t="s">
        <v>14</v>
      </c>
      <c r="D59" s="11" t="s">
        <v>74</v>
      </c>
      <c r="E59" s="7">
        <v>36</v>
      </c>
      <c r="F59" s="7" t="s">
        <v>20</v>
      </c>
      <c r="G59" s="18">
        <v>0</v>
      </c>
      <c r="H59" s="8">
        <v>2</v>
      </c>
      <c r="I59" s="18">
        <f t="shared" si="2"/>
        <v>0</v>
      </c>
      <c r="J59" s="23"/>
      <c r="K59" s="18">
        <f t="shared" si="3"/>
        <v>0</v>
      </c>
    </row>
    <row r="60" spans="1:11" ht="24" x14ac:dyDescent="0.25">
      <c r="A60" s="10" t="s">
        <v>129</v>
      </c>
      <c r="B60" s="6" t="s">
        <v>76</v>
      </c>
      <c r="C60" s="6" t="s">
        <v>14</v>
      </c>
      <c r="D60" s="11" t="s">
        <v>77</v>
      </c>
      <c r="E60" s="7" t="s">
        <v>16</v>
      </c>
      <c r="F60" s="7">
        <v>21</v>
      </c>
      <c r="G60" s="18">
        <v>3010.5</v>
      </c>
      <c r="H60" s="8">
        <v>2</v>
      </c>
      <c r="I60" s="18">
        <f t="shared" si="2"/>
        <v>3010.5</v>
      </c>
      <c r="J60" s="23"/>
      <c r="K60" s="18">
        <f t="shared" si="3"/>
        <v>6021</v>
      </c>
    </row>
    <row r="61" spans="1:11" ht="24" x14ac:dyDescent="0.25">
      <c r="A61" s="10" t="s">
        <v>130</v>
      </c>
      <c r="B61" s="6" t="s">
        <v>79</v>
      </c>
      <c r="C61" s="6" t="s">
        <v>14</v>
      </c>
      <c r="D61" s="11" t="s">
        <v>80</v>
      </c>
      <c r="E61" s="7" t="s">
        <v>16</v>
      </c>
      <c r="F61" s="7">
        <v>91</v>
      </c>
      <c r="G61" s="18">
        <v>5117.8500000000004</v>
      </c>
      <c r="H61" s="8">
        <v>2</v>
      </c>
      <c r="I61" s="18">
        <f t="shared" si="2"/>
        <v>5117.8500000000004</v>
      </c>
      <c r="J61" s="23"/>
      <c r="K61" s="18">
        <f t="shared" si="3"/>
        <v>10235.700000000001</v>
      </c>
    </row>
    <row r="62" spans="1:11" ht="24" x14ac:dyDescent="0.25">
      <c r="A62" s="10" t="s">
        <v>131</v>
      </c>
      <c r="B62" s="6" t="s">
        <v>82</v>
      </c>
      <c r="C62" s="6" t="s">
        <v>14</v>
      </c>
      <c r="D62" s="11" t="s">
        <v>83</v>
      </c>
      <c r="E62" s="7" t="s">
        <v>16</v>
      </c>
      <c r="F62" s="7">
        <v>91</v>
      </c>
      <c r="G62" s="18">
        <v>0</v>
      </c>
      <c r="H62" s="8">
        <v>2</v>
      </c>
      <c r="I62" s="18">
        <f t="shared" si="2"/>
        <v>0</v>
      </c>
      <c r="J62" s="23"/>
      <c r="K62" s="18">
        <f t="shared" si="3"/>
        <v>0</v>
      </c>
    </row>
    <row r="63" spans="1:11" ht="24" x14ac:dyDescent="0.25">
      <c r="A63" s="10" t="s">
        <v>132</v>
      </c>
      <c r="B63" s="6" t="s">
        <v>85</v>
      </c>
      <c r="C63" s="6" t="s">
        <v>14</v>
      </c>
      <c r="D63" s="11" t="s">
        <v>86</v>
      </c>
      <c r="E63" s="7" t="s">
        <v>16</v>
      </c>
      <c r="F63" s="7">
        <v>63</v>
      </c>
      <c r="G63" s="18">
        <v>2047.14</v>
      </c>
      <c r="H63" s="8">
        <v>2</v>
      </c>
      <c r="I63" s="18">
        <f t="shared" si="2"/>
        <v>2047.14</v>
      </c>
      <c r="J63" s="23"/>
      <c r="K63" s="18">
        <f t="shared" si="3"/>
        <v>4094.28</v>
      </c>
    </row>
    <row r="64" spans="1:11" ht="24" x14ac:dyDescent="0.25">
      <c r="A64" s="10" t="s">
        <v>133</v>
      </c>
      <c r="B64" s="6" t="s">
        <v>88</v>
      </c>
      <c r="C64" s="6" t="s">
        <v>14</v>
      </c>
      <c r="D64" s="11" t="s">
        <v>89</v>
      </c>
      <c r="E64" s="7" t="s">
        <v>16</v>
      </c>
      <c r="F64" s="7">
        <v>21</v>
      </c>
      <c r="G64" s="18">
        <v>0</v>
      </c>
      <c r="H64" s="8">
        <v>2</v>
      </c>
      <c r="I64" s="18">
        <f t="shared" si="2"/>
        <v>0</v>
      </c>
      <c r="J64" s="23"/>
      <c r="K64" s="18">
        <f t="shared" si="3"/>
        <v>0</v>
      </c>
    </row>
    <row r="65" spans="1:11" ht="24" x14ac:dyDescent="0.25">
      <c r="A65" s="10" t="s">
        <v>134</v>
      </c>
      <c r="B65" s="6" t="s">
        <v>88</v>
      </c>
      <c r="C65" s="6" t="s">
        <v>14</v>
      </c>
      <c r="D65" s="11" t="s">
        <v>89</v>
      </c>
      <c r="E65" s="7" t="s">
        <v>16</v>
      </c>
      <c r="F65" s="7">
        <v>21</v>
      </c>
      <c r="G65" s="18">
        <v>0</v>
      </c>
      <c r="H65" s="8">
        <v>2</v>
      </c>
      <c r="I65" s="18">
        <f t="shared" si="2"/>
        <v>0</v>
      </c>
      <c r="J65" s="23"/>
      <c r="K65" s="18">
        <f t="shared" si="3"/>
        <v>0</v>
      </c>
    </row>
    <row r="66" spans="1:11" ht="24" x14ac:dyDescent="0.25">
      <c r="A66" s="10" t="s">
        <v>135</v>
      </c>
      <c r="B66" s="6" t="s">
        <v>88</v>
      </c>
      <c r="C66" s="6" t="s">
        <v>14</v>
      </c>
      <c r="D66" s="11" t="s">
        <v>89</v>
      </c>
      <c r="E66" s="7" t="s">
        <v>16</v>
      </c>
      <c r="F66" s="7">
        <v>21</v>
      </c>
      <c r="G66" s="18">
        <v>9212.1299999999992</v>
      </c>
      <c r="H66" s="8">
        <v>2</v>
      </c>
      <c r="I66" s="18">
        <f t="shared" si="2"/>
        <v>9212.1299999999992</v>
      </c>
      <c r="J66" s="23"/>
      <c r="K66" s="18">
        <f t="shared" si="3"/>
        <v>18424.259999999998</v>
      </c>
    </row>
    <row r="67" spans="1:11" ht="24" x14ac:dyDescent="0.25">
      <c r="A67" s="10" t="s">
        <v>136</v>
      </c>
      <c r="B67" s="6" t="s">
        <v>95</v>
      </c>
      <c r="C67" s="6" t="s">
        <v>14</v>
      </c>
      <c r="D67" s="11" t="s">
        <v>96</v>
      </c>
      <c r="E67" s="7" t="s">
        <v>16</v>
      </c>
      <c r="F67" s="7">
        <v>91</v>
      </c>
      <c r="G67" s="18">
        <v>11540.25</v>
      </c>
      <c r="H67" s="8">
        <v>2</v>
      </c>
      <c r="I67" s="18">
        <f t="shared" si="2"/>
        <v>11540.25</v>
      </c>
      <c r="J67" s="23"/>
      <c r="K67" s="18">
        <f t="shared" si="3"/>
        <v>23080.5</v>
      </c>
    </row>
    <row r="68" spans="1:11" ht="24" x14ac:dyDescent="0.25">
      <c r="A68" s="10" t="s">
        <v>137</v>
      </c>
      <c r="B68" s="6" t="s">
        <v>95</v>
      </c>
      <c r="C68" s="6" t="s">
        <v>14</v>
      </c>
      <c r="D68" s="11" t="s">
        <v>96</v>
      </c>
      <c r="E68" s="7" t="s">
        <v>16</v>
      </c>
      <c r="F68" s="7">
        <v>91</v>
      </c>
      <c r="G68" s="18">
        <v>11540.25</v>
      </c>
      <c r="H68" s="8">
        <v>2</v>
      </c>
      <c r="I68" s="18">
        <f t="shared" si="2"/>
        <v>11540.25</v>
      </c>
      <c r="J68" s="23"/>
      <c r="K68" s="18">
        <f t="shared" si="3"/>
        <v>23080.5</v>
      </c>
    </row>
    <row r="69" spans="1:11" ht="24" x14ac:dyDescent="0.25">
      <c r="A69" s="10" t="s">
        <v>138</v>
      </c>
      <c r="B69" s="6" t="s">
        <v>99</v>
      </c>
      <c r="C69" s="6" t="s">
        <v>29</v>
      </c>
      <c r="D69" s="11" t="s">
        <v>100</v>
      </c>
      <c r="E69" s="7" t="s">
        <v>16</v>
      </c>
      <c r="F69" s="7">
        <v>3</v>
      </c>
      <c r="G69" s="18">
        <v>0</v>
      </c>
      <c r="H69" s="8">
        <v>2</v>
      </c>
      <c r="I69" s="18">
        <f t="shared" si="2"/>
        <v>0</v>
      </c>
      <c r="J69" s="23"/>
      <c r="K69" s="18">
        <f t="shared" si="3"/>
        <v>0</v>
      </c>
    </row>
    <row r="70" spans="1:11" ht="24" x14ac:dyDescent="0.25">
      <c r="A70" s="9" t="s">
        <v>139</v>
      </c>
      <c r="B70" s="12" t="s">
        <v>140</v>
      </c>
      <c r="C70" s="11" t="s">
        <v>14</v>
      </c>
      <c r="D70" s="11" t="s">
        <v>141</v>
      </c>
      <c r="E70" s="7" t="s">
        <v>16</v>
      </c>
      <c r="F70" s="7">
        <v>42</v>
      </c>
      <c r="G70" s="18">
        <v>21675.599999999999</v>
      </c>
      <c r="H70" s="8">
        <v>2</v>
      </c>
      <c r="I70" s="18">
        <f t="shared" ref="I70:I101" si="4">ROUND(G70-((G70*J70)/100),2)</f>
        <v>21675.599999999999</v>
      </c>
      <c r="J70" s="23"/>
      <c r="K70" s="18">
        <f t="shared" ref="K70:K101" si="5">ROUND((H70 * I70),2)</f>
        <v>43351.199999999997</v>
      </c>
    </row>
    <row r="71" spans="1:11" ht="24" x14ac:dyDescent="0.25">
      <c r="A71" s="10" t="s">
        <v>142</v>
      </c>
      <c r="B71" s="6" t="s">
        <v>143</v>
      </c>
      <c r="C71" s="6" t="s">
        <v>14</v>
      </c>
      <c r="D71" s="11" t="s">
        <v>144</v>
      </c>
      <c r="E71" s="7">
        <v>36</v>
      </c>
      <c r="F71" s="7" t="s">
        <v>20</v>
      </c>
      <c r="G71" s="18">
        <v>5319</v>
      </c>
      <c r="H71" s="8">
        <v>2</v>
      </c>
      <c r="I71" s="18">
        <f t="shared" si="4"/>
        <v>5319</v>
      </c>
      <c r="J71" s="23"/>
      <c r="K71" s="18">
        <f t="shared" si="5"/>
        <v>10638</v>
      </c>
    </row>
    <row r="72" spans="1:11" ht="15" x14ac:dyDescent="0.25">
      <c r="A72" s="10" t="s">
        <v>145</v>
      </c>
      <c r="B72" s="6" t="s">
        <v>146</v>
      </c>
      <c r="C72" s="6" t="s">
        <v>29</v>
      </c>
      <c r="D72" s="11" t="s">
        <v>147</v>
      </c>
      <c r="E72" s="7" t="s">
        <v>16</v>
      </c>
      <c r="F72" s="7">
        <v>14</v>
      </c>
      <c r="G72" s="18">
        <v>0</v>
      </c>
      <c r="H72" s="8">
        <v>2</v>
      </c>
      <c r="I72" s="18">
        <f t="shared" si="4"/>
        <v>0</v>
      </c>
      <c r="J72" s="23"/>
      <c r="K72" s="18">
        <f t="shared" si="5"/>
        <v>0</v>
      </c>
    </row>
    <row r="73" spans="1:11" ht="15" x14ac:dyDescent="0.25">
      <c r="A73" s="10" t="s">
        <v>148</v>
      </c>
      <c r="B73" s="6" t="s">
        <v>149</v>
      </c>
      <c r="C73" s="6" t="s">
        <v>14</v>
      </c>
      <c r="D73" s="11" t="s">
        <v>150</v>
      </c>
      <c r="E73" s="7" t="s">
        <v>16</v>
      </c>
      <c r="F73" s="7">
        <v>14</v>
      </c>
      <c r="G73" s="18">
        <v>3010.5</v>
      </c>
      <c r="H73" s="8">
        <v>2</v>
      </c>
      <c r="I73" s="18">
        <f t="shared" si="4"/>
        <v>3010.5</v>
      </c>
      <c r="J73" s="23"/>
      <c r="K73" s="18">
        <f t="shared" si="5"/>
        <v>6021</v>
      </c>
    </row>
    <row r="74" spans="1:11" ht="24" x14ac:dyDescent="0.25">
      <c r="A74" s="10" t="s">
        <v>151</v>
      </c>
      <c r="B74" s="6" t="s">
        <v>152</v>
      </c>
      <c r="C74" s="6" t="s">
        <v>14</v>
      </c>
      <c r="D74" s="11" t="s">
        <v>153</v>
      </c>
      <c r="E74" s="7" t="s">
        <v>16</v>
      </c>
      <c r="F74" s="7">
        <v>21</v>
      </c>
      <c r="G74" s="18">
        <v>0</v>
      </c>
      <c r="H74" s="8">
        <v>2</v>
      </c>
      <c r="I74" s="18">
        <f t="shared" si="4"/>
        <v>0</v>
      </c>
      <c r="J74" s="23"/>
      <c r="K74" s="18">
        <f t="shared" si="5"/>
        <v>0</v>
      </c>
    </row>
    <row r="75" spans="1:11" ht="24" x14ac:dyDescent="0.25">
      <c r="A75" s="10" t="s">
        <v>154</v>
      </c>
      <c r="B75" s="6" t="s">
        <v>155</v>
      </c>
      <c r="C75" s="6" t="s">
        <v>14</v>
      </c>
      <c r="D75" s="11" t="s">
        <v>156</v>
      </c>
      <c r="E75" s="7" t="s">
        <v>16</v>
      </c>
      <c r="F75" s="7">
        <v>49</v>
      </c>
      <c r="G75" s="18">
        <v>0</v>
      </c>
      <c r="H75" s="8">
        <v>2</v>
      </c>
      <c r="I75" s="18">
        <f t="shared" si="4"/>
        <v>0</v>
      </c>
      <c r="J75" s="23"/>
      <c r="K75" s="18">
        <f t="shared" si="5"/>
        <v>0</v>
      </c>
    </row>
    <row r="76" spans="1:11" ht="24" x14ac:dyDescent="0.25">
      <c r="A76" s="10" t="s">
        <v>157</v>
      </c>
      <c r="B76" s="6" t="s">
        <v>158</v>
      </c>
      <c r="C76" s="6" t="s">
        <v>14</v>
      </c>
      <c r="D76" s="11" t="s">
        <v>156</v>
      </c>
      <c r="E76" s="7" t="s">
        <v>16</v>
      </c>
      <c r="F76" s="7">
        <v>49</v>
      </c>
      <c r="G76" s="18">
        <v>2107.35</v>
      </c>
      <c r="H76" s="8">
        <v>2</v>
      </c>
      <c r="I76" s="18">
        <f t="shared" si="4"/>
        <v>2107.35</v>
      </c>
      <c r="J76" s="23"/>
      <c r="K76" s="18">
        <f t="shared" si="5"/>
        <v>4214.7</v>
      </c>
    </row>
    <row r="77" spans="1:11" ht="24" x14ac:dyDescent="0.25">
      <c r="A77" s="10" t="s">
        <v>159</v>
      </c>
      <c r="B77" s="6" t="s">
        <v>160</v>
      </c>
      <c r="C77" s="6" t="s">
        <v>14</v>
      </c>
      <c r="D77" s="11" t="s">
        <v>161</v>
      </c>
      <c r="E77" s="7" t="s">
        <v>16</v>
      </c>
      <c r="F77" s="7">
        <v>7</v>
      </c>
      <c r="G77" s="18">
        <v>0</v>
      </c>
      <c r="H77" s="8">
        <v>4</v>
      </c>
      <c r="I77" s="18">
        <f t="shared" si="4"/>
        <v>0</v>
      </c>
      <c r="J77" s="23"/>
      <c r="K77" s="18">
        <f t="shared" si="5"/>
        <v>0</v>
      </c>
    </row>
    <row r="78" spans="1:11" ht="24" x14ac:dyDescent="0.25">
      <c r="A78" s="10" t="s">
        <v>162</v>
      </c>
      <c r="B78" s="6" t="s">
        <v>163</v>
      </c>
      <c r="C78" s="6" t="s">
        <v>14</v>
      </c>
      <c r="D78" s="11" t="s">
        <v>164</v>
      </c>
      <c r="E78" s="7" t="s">
        <v>16</v>
      </c>
      <c r="F78" s="7">
        <v>14</v>
      </c>
      <c r="G78" s="18">
        <v>0</v>
      </c>
      <c r="H78" s="8">
        <v>4</v>
      </c>
      <c r="I78" s="18">
        <f t="shared" si="4"/>
        <v>0</v>
      </c>
      <c r="J78" s="23"/>
      <c r="K78" s="18">
        <f t="shared" si="5"/>
        <v>0</v>
      </c>
    </row>
    <row r="79" spans="1:11" ht="24" x14ac:dyDescent="0.25">
      <c r="A79" s="10" t="s">
        <v>165</v>
      </c>
      <c r="B79" s="6" t="s">
        <v>166</v>
      </c>
      <c r="C79" s="6" t="s">
        <v>29</v>
      </c>
      <c r="D79" s="11" t="s">
        <v>167</v>
      </c>
      <c r="E79" s="7" t="s">
        <v>16</v>
      </c>
      <c r="F79" s="7">
        <v>14</v>
      </c>
      <c r="G79" s="18">
        <v>0</v>
      </c>
      <c r="H79" s="8">
        <v>2</v>
      </c>
      <c r="I79" s="18">
        <f t="shared" si="4"/>
        <v>0</v>
      </c>
      <c r="J79" s="23"/>
      <c r="K79" s="18">
        <f t="shared" si="5"/>
        <v>0</v>
      </c>
    </row>
    <row r="80" spans="1:11" ht="24" x14ac:dyDescent="0.25">
      <c r="A80" s="10" t="s">
        <v>168</v>
      </c>
      <c r="B80" s="6" t="s">
        <v>169</v>
      </c>
      <c r="C80" s="6" t="s">
        <v>14</v>
      </c>
      <c r="D80" s="11" t="s">
        <v>170</v>
      </c>
      <c r="E80" s="7">
        <v>36</v>
      </c>
      <c r="F80" s="7" t="s">
        <v>20</v>
      </c>
      <c r="G80" s="18">
        <v>7977.83</v>
      </c>
      <c r="H80" s="8">
        <v>2</v>
      </c>
      <c r="I80" s="18">
        <f t="shared" si="4"/>
        <v>7977.83</v>
      </c>
      <c r="J80" s="23"/>
      <c r="K80" s="18">
        <f t="shared" si="5"/>
        <v>15955.66</v>
      </c>
    </row>
    <row r="81" spans="1:11" ht="24" x14ac:dyDescent="0.25">
      <c r="A81" s="10" t="s">
        <v>171</v>
      </c>
      <c r="B81" s="6" t="s">
        <v>172</v>
      </c>
      <c r="C81" s="6" t="s">
        <v>14</v>
      </c>
      <c r="D81" s="11" t="s">
        <v>173</v>
      </c>
      <c r="E81" s="7">
        <v>36</v>
      </c>
      <c r="F81" s="7" t="s">
        <v>20</v>
      </c>
      <c r="G81" s="18">
        <v>1194</v>
      </c>
      <c r="H81" s="8">
        <v>2</v>
      </c>
      <c r="I81" s="18">
        <f t="shared" si="4"/>
        <v>1194</v>
      </c>
      <c r="J81" s="23"/>
      <c r="K81" s="18">
        <f t="shared" si="5"/>
        <v>2388</v>
      </c>
    </row>
    <row r="82" spans="1:11" ht="15" x14ac:dyDescent="0.25">
      <c r="A82" s="10" t="s">
        <v>174</v>
      </c>
      <c r="B82" s="6" t="s">
        <v>47</v>
      </c>
      <c r="C82" s="6" t="s">
        <v>14</v>
      </c>
      <c r="D82" s="11" t="s">
        <v>48</v>
      </c>
      <c r="E82" s="7" t="s">
        <v>16</v>
      </c>
      <c r="F82" s="7">
        <v>3</v>
      </c>
      <c r="G82" s="18">
        <v>0</v>
      </c>
      <c r="H82" s="8">
        <v>100</v>
      </c>
      <c r="I82" s="18">
        <f t="shared" si="4"/>
        <v>0</v>
      </c>
      <c r="J82" s="23"/>
      <c r="K82" s="18">
        <f t="shared" si="5"/>
        <v>0</v>
      </c>
    </row>
    <row r="83" spans="1:11" ht="15" x14ac:dyDescent="0.25">
      <c r="A83" s="10" t="s">
        <v>175</v>
      </c>
      <c r="B83" s="6" t="s">
        <v>50</v>
      </c>
      <c r="C83" s="6" t="s">
        <v>14</v>
      </c>
      <c r="D83" s="11" t="s">
        <v>51</v>
      </c>
      <c r="E83" s="7">
        <v>36</v>
      </c>
      <c r="F83" s="7" t="s">
        <v>20</v>
      </c>
      <c r="G83" s="18">
        <v>0</v>
      </c>
      <c r="H83" s="8">
        <v>100</v>
      </c>
      <c r="I83" s="18">
        <f t="shared" si="4"/>
        <v>0</v>
      </c>
      <c r="J83" s="23"/>
      <c r="K83" s="18">
        <f t="shared" si="5"/>
        <v>0</v>
      </c>
    </row>
    <row r="84" spans="1:11" ht="15" x14ac:dyDescent="0.25">
      <c r="A84" s="10" t="s">
        <v>176</v>
      </c>
      <c r="B84" s="6" t="s">
        <v>53</v>
      </c>
      <c r="C84" s="6" t="s">
        <v>14</v>
      </c>
      <c r="D84" s="11" t="s">
        <v>54</v>
      </c>
      <c r="E84" s="7" t="s">
        <v>16</v>
      </c>
      <c r="F84" s="7">
        <v>3</v>
      </c>
      <c r="G84" s="18">
        <v>0</v>
      </c>
      <c r="H84" s="8">
        <v>100</v>
      </c>
      <c r="I84" s="18">
        <f t="shared" si="4"/>
        <v>0</v>
      </c>
      <c r="J84" s="23"/>
      <c r="K84" s="18">
        <f t="shared" si="5"/>
        <v>0</v>
      </c>
    </row>
    <row r="85" spans="1:11" ht="15" x14ac:dyDescent="0.25">
      <c r="A85" s="10" t="s">
        <v>177</v>
      </c>
      <c r="B85" s="6" t="s">
        <v>56</v>
      </c>
      <c r="C85" s="6" t="s">
        <v>14</v>
      </c>
      <c r="D85" s="11" t="s">
        <v>57</v>
      </c>
      <c r="E85" s="7">
        <v>36</v>
      </c>
      <c r="F85" s="7" t="s">
        <v>20</v>
      </c>
      <c r="G85" s="18">
        <v>0</v>
      </c>
      <c r="H85" s="8">
        <v>100</v>
      </c>
      <c r="I85" s="18">
        <f t="shared" si="4"/>
        <v>0</v>
      </c>
      <c r="J85" s="23"/>
      <c r="K85" s="18">
        <f t="shared" si="5"/>
        <v>0</v>
      </c>
    </row>
    <row r="86" spans="1:11" ht="15" x14ac:dyDescent="0.25">
      <c r="A86" s="10" t="s">
        <v>178</v>
      </c>
      <c r="B86" s="6" t="s">
        <v>59</v>
      </c>
      <c r="C86" s="6" t="s">
        <v>29</v>
      </c>
      <c r="D86" s="11" t="s">
        <v>60</v>
      </c>
      <c r="E86" s="7" t="s">
        <v>16</v>
      </c>
      <c r="F86" s="7">
        <v>3</v>
      </c>
      <c r="G86" s="18">
        <v>0</v>
      </c>
      <c r="H86" s="8">
        <v>200</v>
      </c>
      <c r="I86" s="18">
        <f t="shared" si="4"/>
        <v>0</v>
      </c>
      <c r="J86" s="23"/>
      <c r="K86" s="18">
        <f t="shared" si="5"/>
        <v>0</v>
      </c>
    </row>
    <row r="87" spans="1:11" ht="15" x14ac:dyDescent="0.25">
      <c r="A87" s="10" t="s">
        <v>179</v>
      </c>
      <c r="B87" s="6" t="s">
        <v>62</v>
      </c>
      <c r="C87" s="6" t="s">
        <v>14</v>
      </c>
      <c r="D87" s="11" t="s">
        <v>51</v>
      </c>
      <c r="E87" s="7">
        <v>36</v>
      </c>
      <c r="F87" s="7" t="s">
        <v>20</v>
      </c>
      <c r="G87" s="18">
        <v>0</v>
      </c>
      <c r="H87" s="8">
        <v>200</v>
      </c>
      <c r="I87" s="18">
        <f t="shared" si="4"/>
        <v>0</v>
      </c>
      <c r="J87" s="23"/>
      <c r="K87" s="18">
        <f t="shared" si="5"/>
        <v>0</v>
      </c>
    </row>
    <row r="88" spans="1:11" ht="24" x14ac:dyDescent="0.25">
      <c r="A88" s="10" t="s">
        <v>180</v>
      </c>
      <c r="B88" s="6" t="s">
        <v>64</v>
      </c>
      <c r="C88" s="6" t="s">
        <v>29</v>
      </c>
      <c r="D88" s="11" t="s">
        <v>65</v>
      </c>
      <c r="E88" s="7" t="s">
        <v>16</v>
      </c>
      <c r="F88" s="7">
        <v>14</v>
      </c>
      <c r="G88" s="18">
        <v>0</v>
      </c>
      <c r="H88" s="8">
        <v>6</v>
      </c>
      <c r="I88" s="18">
        <f t="shared" si="4"/>
        <v>0</v>
      </c>
      <c r="J88" s="23"/>
      <c r="K88" s="18">
        <f t="shared" si="5"/>
        <v>0</v>
      </c>
    </row>
    <row r="89" spans="1:11" ht="24" x14ac:dyDescent="0.25">
      <c r="A89" s="10" t="s">
        <v>181</v>
      </c>
      <c r="B89" s="6" t="s">
        <v>67</v>
      </c>
      <c r="C89" s="6" t="s">
        <v>14</v>
      </c>
      <c r="D89" s="11" t="s">
        <v>68</v>
      </c>
      <c r="E89" s="7">
        <v>36</v>
      </c>
      <c r="F89" s="7" t="s">
        <v>20</v>
      </c>
      <c r="G89" s="18">
        <v>0</v>
      </c>
      <c r="H89" s="8">
        <v>6</v>
      </c>
      <c r="I89" s="18">
        <f t="shared" si="4"/>
        <v>0</v>
      </c>
      <c r="J89" s="23"/>
      <c r="K89" s="18">
        <f t="shared" si="5"/>
        <v>0</v>
      </c>
    </row>
    <row r="90" spans="1:11" ht="24" x14ac:dyDescent="0.25">
      <c r="A90" s="10" t="s">
        <v>182</v>
      </c>
      <c r="B90" s="6" t="s">
        <v>99</v>
      </c>
      <c r="C90" s="6" t="s">
        <v>29</v>
      </c>
      <c r="D90" s="11" t="s">
        <v>100</v>
      </c>
      <c r="E90" s="7" t="s">
        <v>16</v>
      </c>
      <c r="F90" s="7">
        <v>3</v>
      </c>
      <c r="G90" s="18">
        <v>0</v>
      </c>
      <c r="H90" s="8">
        <v>2</v>
      </c>
      <c r="I90" s="18">
        <f t="shared" si="4"/>
        <v>0</v>
      </c>
      <c r="J90" s="23"/>
      <c r="K90" s="18">
        <f t="shared" si="5"/>
        <v>0</v>
      </c>
    </row>
    <row r="91" spans="1:11" ht="24" x14ac:dyDescent="0.25">
      <c r="A91" s="9" t="s">
        <v>183</v>
      </c>
      <c r="B91" s="12" t="s">
        <v>184</v>
      </c>
      <c r="C91" s="11" t="s">
        <v>14</v>
      </c>
      <c r="D91" s="11" t="s">
        <v>185</v>
      </c>
      <c r="E91" s="7" t="s">
        <v>16</v>
      </c>
      <c r="F91" s="7">
        <v>91</v>
      </c>
      <c r="G91" s="18">
        <v>1700.93</v>
      </c>
      <c r="H91" s="8">
        <v>140</v>
      </c>
      <c r="I91" s="18">
        <f t="shared" si="4"/>
        <v>1700.93</v>
      </c>
      <c r="J91" s="23"/>
      <c r="K91" s="18">
        <f t="shared" si="5"/>
        <v>238130.2</v>
      </c>
    </row>
    <row r="92" spans="1:11" ht="15" x14ac:dyDescent="0.25">
      <c r="A92" s="10" t="s">
        <v>186</v>
      </c>
      <c r="B92" s="6" t="s">
        <v>187</v>
      </c>
      <c r="C92" s="6" t="s">
        <v>14</v>
      </c>
      <c r="D92" s="11" t="s">
        <v>188</v>
      </c>
      <c r="E92" s="7" t="s">
        <v>16</v>
      </c>
      <c r="F92" s="7">
        <v>28</v>
      </c>
      <c r="G92" s="18">
        <v>0</v>
      </c>
      <c r="H92" s="8">
        <v>140</v>
      </c>
      <c r="I92" s="18">
        <f t="shared" si="4"/>
        <v>0</v>
      </c>
      <c r="J92" s="23"/>
      <c r="K92" s="18">
        <f t="shared" si="5"/>
        <v>0</v>
      </c>
    </row>
    <row r="93" spans="1:11" ht="24" x14ac:dyDescent="0.25">
      <c r="A93" s="10" t="s">
        <v>189</v>
      </c>
      <c r="B93" s="6" t="s">
        <v>190</v>
      </c>
      <c r="C93" s="6" t="s">
        <v>14</v>
      </c>
      <c r="D93" s="11" t="s">
        <v>191</v>
      </c>
      <c r="E93" s="7" t="s">
        <v>16</v>
      </c>
      <c r="F93" s="7">
        <v>28</v>
      </c>
      <c r="G93" s="18">
        <v>0</v>
      </c>
      <c r="H93" s="8">
        <v>140</v>
      </c>
      <c r="I93" s="18">
        <f t="shared" si="4"/>
        <v>0</v>
      </c>
      <c r="J93" s="23"/>
      <c r="K93" s="18">
        <f t="shared" si="5"/>
        <v>0</v>
      </c>
    </row>
    <row r="94" spans="1:11" ht="24" x14ac:dyDescent="0.25">
      <c r="A94" s="10" t="s">
        <v>192</v>
      </c>
      <c r="B94" s="6" t="s">
        <v>193</v>
      </c>
      <c r="C94" s="6" t="s">
        <v>14</v>
      </c>
      <c r="D94" s="11" t="s">
        <v>194</v>
      </c>
      <c r="E94" s="7" t="s">
        <v>16</v>
      </c>
      <c r="F94" s="7">
        <v>28</v>
      </c>
      <c r="G94" s="18">
        <v>0</v>
      </c>
      <c r="H94" s="8">
        <v>140</v>
      </c>
      <c r="I94" s="18">
        <f t="shared" si="4"/>
        <v>0</v>
      </c>
      <c r="J94" s="23"/>
      <c r="K94" s="18">
        <f t="shared" si="5"/>
        <v>0</v>
      </c>
    </row>
    <row r="95" spans="1:11" ht="24" x14ac:dyDescent="0.25">
      <c r="A95" s="10" t="s">
        <v>195</v>
      </c>
      <c r="B95" s="6" t="s">
        <v>196</v>
      </c>
      <c r="C95" s="6" t="s">
        <v>14</v>
      </c>
      <c r="D95" s="11" t="s">
        <v>197</v>
      </c>
      <c r="E95" s="7" t="s">
        <v>16</v>
      </c>
      <c r="F95" s="7">
        <v>28</v>
      </c>
      <c r="G95" s="18">
        <v>0</v>
      </c>
      <c r="H95" s="8">
        <v>140</v>
      </c>
      <c r="I95" s="18">
        <f t="shared" si="4"/>
        <v>0</v>
      </c>
      <c r="J95" s="23"/>
      <c r="K95" s="18">
        <f t="shared" si="5"/>
        <v>0</v>
      </c>
    </row>
    <row r="96" spans="1:11" ht="24" x14ac:dyDescent="0.25">
      <c r="A96" s="10" t="s">
        <v>198</v>
      </c>
      <c r="B96" s="6" t="s">
        <v>199</v>
      </c>
      <c r="C96" s="6" t="s">
        <v>14</v>
      </c>
      <c r="D96" s="11" t="s">
        <v>200</v>
      </c>
      <c r="E96" s="7">
        <v>36</v>
      </c>
      <c r="F96" s="7" t="s">
        <v>20</v>
      </c>
      <c r="G96" s="18">
        <v>0</v>
      </c>
      <c r="H96" s="8">
        <v>140</v>
      </c>
      <c r="I96" s="18">
        <f t="shared" si="4"/>
        <v>0</v>
      </c>
      <c r="J96" s="23"/>
      <c r="K96" s="18">
        <f t="shared" si="5"/>
        <v>0</v>
      </c>
    </row>
    <row r="97" spans="1:11" ht="24" x14ac:dyDescent="0.25">
      <c r="A97" s="10" t="s">
        <v>201</v>
      </c>
      <c r="B97" s="6" t="s">
        <v>202</v>
      </c>
      <c r="C97" s="6" t="s">
        <v>14</v>
      </c>
      <c r="D97" s="11" t="s">
        <v>203</v>
      </c>
      <c r="E97" s="7" t="s">
        <v>16</v>
      </c>
      <c r="F97" s="7">
        <v>3</v>
      </c>
      <c r="G97" s="18">
        <v>0</v>
      </c>
      <c r="H97" s="8">
        <v>140</v>
      </c>
      <c r="I97" s="18">
        <f t="shared" si="4"/>
        <v>0</v>
      </c>
      <c r="J97" s="23"/>
      <c r="K97" s="18">
        <f t="shared" si="5"/>
        <v>0</v>
      </c>
    </row>
    <row r="98" spans="1:11" ht="24" x14ac:dyDescent="0.25">
      <c r="A98" s="10" t="s">
        <v>204</v>
      </c>
      <c r="B98" s="6" t="s">
        <v>205</v>
      </c>
      <c r="C98" s="6" t="s">
        <v>14</v>
      </c>
      <c r="D98" s="11" t="s">
        <v>206</v>
      </c>
      <c r="E98" s="7">
        <v>36</v>
      </c>
      <c r="F98" s="7" t="s">
        <v>20</v>
      </c>
      <c r="G98" s="18">
        <v>827.89</v>
      </c>
      <c r="H98" s="8">
        <v>140</v>
      </c>
      <c r="I98" s="18">
        <f t="shared" si="4"/>
        <v>827.89</v>
      </c>
      <c r="J98" s="23"/>
      <c r="K98" s="18">
        <f t="shared" si="5"/>
        <v>115904.6</v>
      </c>
    </row>
    <row r="99" spans="1:11" ht="24" x14ac:dyDescent="0.25">
      <c r="A99" s="10" t="s">
        <v>207</v>
      </c>
      <c r="B99" s="6" t="s">
        <v>208</v>
      </c>
      <c r="C99" s="6" t="s">
        <v>29</v>
      </c>
      <c r="D99" s="11" t="s">
        <v>209</v>
      </c>
      <c r="E99" s="7" t="s">
        <v>16</v>
      </c>
      <c r="F99" s="7">
        <v>6</v>
      </c>
      <c r="G99" s="18">
        <v>0</v>
      </c>
      <c r="H99" s="8">
        <v>140</v>
      </c>
      <c r="I99" s="18">
        <f t="shared" si="4"/>
        <v>0</v>
      </c>
      <c r="J99" s="23"/>
      <c r="K99" s="18">
        <f t="shared" si="5"/>
        <v>0</v>
      </c>
    </row>
    <row r="100" spans="1:11" ht="24" x14ac:dyDescent="0.25">
      <c r="A100" s="10" t="s">
        <v>210</v>
      </c>
      <c r="B100" s="6" t="s">
        <v>211</v>
      </c>
      <c r="C100" s="6" t="s">
        <v>14</v>
      </c>
      <c r="D100" s="11" t="s">
        <v>212</v>
      </c>
      <c r="E100" s="7">
        <v>36</v>
      </c>
      <c r="F100" s="7" t="s">
        <v>20</v>
      </c>
      <c r="G100" s="18">
        <v>0</v>
      </c>
      <c r="H100" s="8">
        <v>140</v>
      </c>
      <c r="I100" s="18">
        <f t="shared" si="4"/>
        <v>0</v>
      </c>
      <c r="J100" s="23"/>
      <c r="K100" s="18">
        <f t="shared" si="5"/>
        <v>0</v>
      </c>
    </row>
    <row r="101" spans="1:11" ht="15" x14ac:dyDescent="0.25">
      <c r="A101" s="10" t="s">
        <v>213</v>
      </c>
      <c r="B101" s="6" t="s">
        <v>214</v>
      </c>
      <c r="C101" s="6" t="s">
        <v>29</v>
      </c>
      <c r="D101" s="11" t="s">
        <v>215</v>
      </c>
      <c r="E101" s="7" t="s">
        <v>16</v>
      </c>
      <c r="F101" s="7">
        <v>6</v>
      </c>
      <c r="G101" s="18">
        <v>0</v>
      </c>
      <c r="H101" s="8">
        <v>140</v>
      </c>
      <c r="I101" s="18">
        <f t="shared" si="4"/>
        <v>0</v>
      </c>
      <c r="J101" s="23"/>
      <c r="K101" s="18">
        <f t="shared" si="5"/>
        <v>0</v>
      </c>
    </row>
    <row r="102" spans="1:11" ht="24" x14ac:dyDescent="0.25">
      <c r="A102" s="10" t="s">
        <v>216</v>
      </c>
      <c r="B102" s="6" t="s">
        <v>67</v>
      </c>
      <c r="C102" s="6" t="s">
        <v>14</v>
      </c>
      <c r="D102" s="11" t="s">
        <v>68</v>
      </c>
      <c r="E102" s="7">
        <v>36</v>
      </c>
      <c r="F102" s="7" t="s">
        <v>20</v>
      </c>
      <c r="G102" s="18">
        <v>0</v>
      </c>
      <c r="H102" s="8">
        <v>140</v>
      </c>
      <c r="I102" s="18">
        <f t="shared" ref="I102:I120" si="6">ROUND(G102-((G102*J102)/100),2)</f>
        <v>0</v>
      </c>
      <c r="J102" s="23"/>
      <c r="K102" s="18">
        <f t="shared" ref="K102:K120" si="7">ROUND((H102 * I102),2)</f>
        <v>0</v>
      </c>
    </row>
    <row r="103" spans="1:11" ht="15" x14ac:dyDescent="0.25">
      <c r="A103" s="10" t="s">
        <v>217</v>
      </c>
      <c r="B103" s="6" t="s">
        <v>47</v>
      </c>
      <c r="C103" s="6" t="s">
        <v>14</v>
      </c>
      <c r="D103" s="11" t="s">
        <v>48</v>
      </c>
      <c r="E103" s="7" t="s">
        <v>16</v>
      </c>
      <c r="F103" s="7">
        <v>3</v>
      </c>
      <c r="G103" s="18">
        <v>0</v>
      </c>
      <c r="H103" s="8">
        <v>3500</v>
      </c>
      <c r="I103" s="18">
        <f t="shared" si="6"/>
        <v>0</v>
      </c>
      <c r="J103" s="23"/>
      <c r="K103" s="18">
        <f t="shared" si="7"/>
        <v>0</v>
      </c>
    </row>
    <row r="104" spans="1:11" ht="15" x14ac:dyDescent="0.25">
      <c r="A104" s="10" t="s">
        <v>218</v>
      </c>
      <c r="B104" s="6" t="s">
        <v>50</v>
      </c>
      <c r="C104" s="6" t="s">
        <v>14</v>
      </c>
      <c r="D104" s="11" t="s">
        <v>51</v>
      </c>
      <c r="E104" s="7">
        <v>36</v>
      </c>
      <c r="F104" s="7" t="s">
        <v>20</v>
      </c>
      <c r="G104" s="18">
        <v>0</v>
      </c>
      <c r="H104" s="8">
        <v>3500</v>
      </c>
      <c r="I104" s="18">
        <f t="shared" si="6"/>
        <v>0</v>
      </c>
      <c r="J104" s="23"/>
      <c r="K104" s="18">
        <f t="shared" si="7"/>
        <v>0</v>
      </c>
    </row>
    <row r="105" spans="1:11" ht="15" x14ac:dyDescent="0.25">
      <c r="A105" s="10" t="s">
        <v>219</v>
      </c>
      <c r="B105" s="6" t="s">
        <v>53</v>
      </c>
      <c r="C105" s="6" t="s">
        <v>14</v>
      </c>
      <c r="D105" s="11" t="s">
        <v>54</v>
      </c>
      <c r="E105" s="7" t="s">
        <v>16</v>
      </c>
      <c r="F105" s="7">
        <v>3</v>
      </c>
      <c r="G105" s="18">
        <v>0</v>
      </c>
      <c r="H105" s="8">
        <v>3500</v>
      </c>
      <c r="I105" s="18">
        <f t="shared" si="6"/>
        <v>0</v>
      </c>
      <c r="J105" s="23"/>
      <c r="K105" s="18">
        <f t="shared" si="7"/>
        <v>0</v>
      </c>
    </row>
    <row r="106" spans="1:11" ht="15" x14ac:dyDescent="0.25">
      <c r="A106" s="10" t="s">
        <v>220</v>
      </c>
      <c r="B106" s="6" t="s">
        <v>56</v>
      </c>
      <c r="C106" s="6" t="s">
        <v>14</v>
      </c>
      <c r="D106" s="11" t="s">
        <v>57</v>
      </c>
      <c r="E106" s="7">
        <v>36</v>
      </c>
      <c r="F106" s="7" t="s">
        <v>20</v>
      </c>
      <c r="G106" s="18">
        <v>0</v>
      </c>
      <c r="H106" s="8">
        <v>3500</v>
      </c>
      <c r="I106" s="18">
        <f t="shared" si="6"/>
        <v>0</v>
      </c>
      <c r="J106" s="23"/>
      <c r="K106" s="18">
        <f t="shared" si="7"/>
        <v>0</v>
      </c>
    </row>
    <row r="107" spans="1:11" ht="24" x14ac:dyDescent="0.25">
      <c r="A107" s="10" t="s">
        <v>221</v>
      </c>
      <c r="B107" s="6" t="s">
        <v>222</v>
      </c>
      <c r="C107" s="6" t="s">
        <v>29</v>
      </c>
      <c r="D107" s="11" t="s">
        <v>223</v>
      </c>
      <c r="E107" s="7" t="s">
        <v>16</v>
      </c>
      <c r="F107" s="7">
        <v>28</v>
      </c>
      <c r="G107" s="18">
        <v>0</v>
      </c>
      <c r="H107" s="8">
        <v>140</v>
      </c>
      <c r="I107" s="18">
        <f t="shared" si="6"/>
        <v>0</v>
      </c>
      <c r="J107" s="23"/>
      <c r="K107" s="18">
        <f t="shared" si="7"/>
        <v>0</v>
      </c>
    </row>
    <row r="108" spans="1:11" ht="24" x14ac:dyDescent="0.25">
      <c r="A108" s="10" t="s">
        <v>224</v>
      </c>
      <c r="B108" s="6" t="s">
        <v>225</v>
      </c>
      <c r="C108" s="6" t="s">
        <v>29</v>
      </c>
      <c r="D108" s="11" t="s">
        <v>226</v>
      </c>
      <c r="E108" s="7" t="s">
        <v>16</v>
      </c>
      <c r="F108" s="7">
        <v>21</v>
      </c>
      <c r="G108" s="18">
        <v>0</v>
      </c>
      <c r="H108" s="8">
        <v>140</v>
      </c>
      <c r="I108" s="18">
        <f t="shared" si="6"/>
        <v>0</v>
      </c>
      <c r="J108" s="23"/>
      <c r="K108" s="18">
        <f t="shared" si="7"/>
        <v>0</v>
      </c>
    </row>
    <row r="109" spans="1:11" ht="24" x14ac:dyDescent="0.25">
      <c r="A109" s="10" t="s">
        <v>227</v>
      </c>
      <c r="B109" s="6" t="s">
        <v>228</v>
      </c>
      <c r="C109" s="6" t="s">
        <v>14</v>
      </c>
      <c r="D109" s="11" t="s">
        <v>229</v>
      </c>
      <c r="E109" s="7">
        <v>36</v>
      </c>
      <c r="F109" s="7" t="s">
        <v>20</v>
      </c>
      <c r="G109" s="18">
        <v>451.58</v>
      </c>
      <c r="H109" s="8">
        <v>140</v>
      </c>
      <c r="I109" s="18">
        <f t="shared" si="6"/>
        <v>451.58</v>
      </c>
      <c r="J109" s="23"/>
      <c r="K109" s="18">
        <f t="shared" si="7"/>
        <v>63221.2</v>
      </c>
    </row>
    <row r="110" spans="1:11" ht="24" x14ac:dyDescent="0.25">
      <c r="A110" s="10" t="s">
        <v>230</v>
      </c>
      <c r="B110" s="6" t="s">
        <v>99</v>
      </c>
      <c r="C110" s="6" t="s">
        <v>29</v>
      </c>
      <c r="D110" s="11" t="s">
        <v>100</v>
      </c>
      <c r="E110" s="7" t="s">
        <v>16</v>
      </c>
      <c r="F110" s="7">
        <v>3</v>
      </c>
      <c r="G110" s="18">
        <v>0</v>
      </c>
      <c r="H110" s="8">
        <v>140</v>
      </c>
      <c r="I110" s="18">
        <f t="shared" si="6"/>
        <v>0</v>
      </c>
      <c r="J110" s="23"/>
      <c r="K110" s="18">
        <f t="shared" si="7"/>
        <v>0</v>
      </c>
    </row>
    <row r="111" spans="1:11" ht="15" x14ac:dyDescent="0.25">
      <c r="A111" s="10" t="s">
        <v>231</v>
      </c>
      <c r="B111" s="6" t="s">
        <v>232</v>
      </c>
      <c r="C111" s="6" t="s">
        <v>14</v>
      </c>
      <c r="D111" s="11" t="s">
        <v>233</v>
      </c>
      <c r="E111" s="7" t="s">
        <v>16</v>
      </c>
      <c r="F111" s="7">
        <v>91</v>
      </c>
      <c r="G111" s="18">
        <v>0</v>
      </c>
      <c r="H111" s="8">
        <v>140</v>
      </c>
      <c r="I111" s="18">
        <f t="shared" si="6"/>
        <v>0</v>
      </c>
      <c r="J111" s="23"/>
      <c r="K111" s="18">
        <f t="shared" si="7"/>
        <v>0</v>
      </c>
    </row>
    <row r="112" spans="1:11" ht="24" x14ac:dyDescent="0.25">
      <c r="A112" s="9" t="s">
        <v>234</v>
      </c>
      <c r="B112" s="12" t="s">
        <v>235</v>
      </c>
      <c r="C112" s="11" t="s">
        <v>14</v>
      </c>
      <c r="D112" s="11" t="s">
        <v>236</v>
      </c>
      <c r="E112" s="7" t="s">
        <v>16</v>
      </c>
      <c r="F112" s="7" t="s">
        <v>20</v>
      </c>
      <c r="G112" s="18">
        <v>960.35</v>
      </c>
      <c r="H112" s="8">
        <v>2</v>
      </c>
      <c r="I112" s="18">
        <f t="shared" si="6"/>
        <v>960.35</v>
      </c>
      <c r="J112" s="23"/>
      <c r="K112" s="18">
        <f t="shared" si="7"/>
        <v>1920.7</v>
      </c>
    </row>
    <row r="113" spans="1:11" ht="24" x14ac:dyDescent="0.25">
      <c r="A113" s="9" t="s">
        <v>237</v>
      </c>
      <c r="B113" s="12" t="s">
        <v>238</v>
      </c>
      <c r="C113" s="11" t="s">
        <v>14</v>
      </c>
      <c r="D113" s="11" t="s">
        <v>239</v>
      </c>
      <c r="E113" s="7" t="s">
        <v>16</v>
      </c>
      <c r="F113" s="7" t="s">
        <v>20</v>
      </c>
      <c r="G113" s="18">
        <v>346.21</v>
      </c>
      <c r="H113" s="8">
        <v>93</v>
      </c>
      <c r="I113" s="18">
        <f t="shared" si="6"/>
        <v>346.21</v>
      </c>
      <c r="J113" s="23"/>
      <c r="K113" s="18">
        <f t="shared" si="7"/>
        <v>32197.53</v>
      </c>
    </row>
    <row r="114" spans="1:11" ht="24" x14ac:dyDescent="0.25">
      <c r="A114" s="9" t="s">
        <v>240</v>
      </c>
      <c r="B114" s="12" t="s">
        <v>241</v>
      </c>
      <c r="C114" s="11" t="s">
        <v>14</v>
      </c>
      <c r="D114" s="11" t="s">
        <v>242</v>
      </c>
      <c r="E114" s="7" t="s">
        <v>16</v>
      </c>
      <c r="F114" s="7" t="s">
        <v>20</v>
      </c>
      <c r="G114" s="18">
        <v>153.54</v>
      </c>
      <c r="H114" s="8">
        <v>58</v>
      </c>
      <c r="I114" s="18">
        <f t="shared" si="6"/>
        <v>153.54</v>
      </c>
      <c r="J114" s="23"/>
      <c r="K114" s="18">
        <f t="shared" si="7"/>
        <v>8905.32</v>
      </c>
    </row>
    <row r="115" spans="1:11" ht="24" x14ac:dyDescent="0.25">
      <c r="A115" s="9" t="s">
        <v>243</v>
      </c>
      <c r="B115" s="12" t="s">
        <v>244</v>
      </c>
      <c r="C115" s="11" t="s">
        <v>14</v>
      </c>
      <c r="D115" s="11" t="s">
        <v>245</v>
      </c>
      <c r="E115" s="7" t="s">
        <v>16</v>
      </c>
      <c r="F115" s="7">
        <v>28</v>
      </c>
      <c r="G115" s="18">
        <v>1575.25</v>
      </c>
      <c r="H115" s="8">
        <v>1</v>
      </c>
      <c r="I115" s="18">
        <f t="shared" si="6"/>
        <v>1575.25</v>
      </c>
      <c r="J115" s="23"/>
      <c r="K115" s="18">
        <f t="shared" si="7"/>
        <v>1575.25</v>
      </c>
    </row>
    <row r="116" spans="1:11" ht="24" x14ac:dyDescent="0.25">
      <c r="A116" s="10" t="s">
        <v>246</v>
      </c>
      <c r="B116" s="6" t="s">
        <v>247</v>
      </c>
      <c r="C116" s="6" t="s">
        <v>14</v>
      </c>
      <c r="D116" s="11" t="s">
        <v>248</v>
      </c>
      <c r="E116" s="7">
        <v>36</v>
      </c>
      <c r="F116" s="7" t="s">
        <v>20</v>
      </c>
      <c r="G116" s="18">
        <v>360</v>
      </c>
      <c r="H116" s="8">
        <v>1</v>
      </c>
      <c r="I116" s="18">
        <f t="shared" si="6"/>
        <v>360</v>
      </c>
      <c r="J116" s="23"/>
      <c r="K116" s="18">
        <f t="shared" si="7"/>
        <v>360</v>
      </c>
    </row>
    <row r="117" spans="1:11" ht="24" x14ac:dyDescent="0.25">
      <c r="A117" s="10" t="s">
        <v>249</v>
      </c>
      <c r="B117" s="6" t="s">
        <v>250</v>
      </c>
      <c r="C117" s="6" t="s">
        <v>14</v>
      </c>
      <c r="D117" s="11" t="s">
        <v>251</v>
      </c>
      <c r="E117" s="7" t="s">
        <v>16</v>
      </c>
      <c r="F117" s="7">
        <v>28</v>
      </c>
      <c r="G117" s="18">
        <v>150</v>
      </c>
      <c r="H117" s="8">
        <v>1</v>
      </c>
      <c r="I117" s="18">
        <f t="shared" si="6"/>
        <v>150</v>
      </c>
      <c r="J117" s="23"/>
      <c r="K117" s="18">
        <f t="shared" si="7"/>
        <v>150</v>
      </c>
    </row>
    <row r="118" spans="1:11" ht="24" x14ac:dyDescent="0.25">
      <c r="A118" s="10" t="s">
        <v>252</v>
      </c>
      <c r="B118" s="6" t="s">
        <v>253</v>
      </c>
      <c r="C118" s="6" t="s">
        <v>14</v>
      </c>
      <c r="D118" s="11" t="s">
        <v>254</v>
      </c>
      <c r="E118" s="7" t="s">
        <v>16</v>
      </c>
      <c r="F118" s="7">
        <v>7</v>
      </c>
      <c r="G118" s="18">
        <v>0</v>
      </c>
      <c r="H118" s="8">
        <v>1</v>
      </c>
      <c r="I118" s="18">
        <f t="shared" si="6"/>
        <v>0</v>
      </c>
      <c r="J118" s="23"/>
      <c r="K118" s="18">
        <f t="shared" si="7"/>
        <v>0</v>
      </c>
    </row>
    <row r="119" spans="1:11" ht="24" x14ac:dyDescent="0.25">
      <c r="A119" s="10" t="s">
        <v>255</v>
      </c>
      <c r="B119" s="6" t="s">
        <v>256</v>
      </c>
      <c r="C119" s="6" t="s">
        <v>14</v>
      </c>
      <c r="D119" s="11" t="s">
        <v>257</v>
      </c>
      <c r="E119" s="7" t="s">
        <v>16</v>
      </c>
      <c r="F119" s="7">
        <v>21</v>
      </c>
      <c r="G119" s="18">
        <v>0</v>
      </c>
      <c r="H119" s="8">
        <v>1</v>
      </c>
      <c r="I119" s="18">
        <f t="shared" si="6"/>
        <v>0</v>
      </c>
      <c r="J119" s="23"/>
      <c r="K119" s="18">
        <f t="shared" si="7"/>
        <v>0</v>
      </c>
    </row>
    <row r="120" spans="1:11" ht="15" x14ac:dyDescent="0.25">
      <c r="A120" s="10" t="s">
        <v>258</v>
      </c>
      <c r="B120" s="6" t="s">
        <v>259</v>
      </c>
      <c r="C120" s="6" t="s">
        <v>14</v>
      </c>
      <c r="D120" s="11" t="s">
        <v>260</v>
      </c>
      <c r="E120" s="7" t="s">
        <v>16</v>
      </c>
      <c r="F120" s="7">
        <v>28</v>
      </c>
      <c r="G120" s="18">
        <v>0</v>
      </c>
      <c r="H120" s="8">
        <v>1</v>
      </c>
      <c r="I120" s="18">
        <f t="shared" si="6"/>
        <v>0</v>
      </c>
      <c r="J120" s="23"/>
      <c r="K120" s="18">
        <f t="shared" si="7"/>
        <v>0</v>
      </c>
    </row>
    <row r="121" spans="1:11" ht="15.75" thickBot="1" x14ac:dyDescent="0.3">
      <c r="A121" s="1" t="s">
        <v>0</v>
      </c>
      <c r="B121" s="1" t="s">
        <v>0</v>
      </c>
      <c r="C121" s="1" t="s">
        <v>0</v>
      </c>
      <c r="D121" s="1" t="s">
        <v>0</v>
      </c>
      <c r="E121" s="1" t="s">
        <v>0</v>
      </c>
      <c r="F121" s="1" t="s">
        <v>0</v>
      </c>
      <c r="G121" s="19" t="s">
        <v>0</v>
      </c>
      <c r="H121" s="1" t="s">
        <v>0</v>
      </c>
      <c r="I121" s="19" t="s">
        <v>0</v>
      </c>
      <c r="J121" s="1" t="s">
        <v>0</v>
      </c>
      <c r="K121" s="19" t="s">
        <v>0</v>
      </c>
    </row>
    <row r="123" spans="1:11" ht="15" x14ac:dyDescent="0.25">
      <c r="A123" s="26"/>
      <c r="B123" s="26"/>
      <c r="C123" s="25"/>
      <c r="D123" s="25"/>
      <c r="I123" s="20" t="s">
        <v>261</v>
      </c>
      <c r="K123" s="21">
        <f>(K6+K8+K9+K10+K11+K12+K13+K16+K18+K20+K22+K24+K26+K27+K28+K29+K30+K31+K32+K33+K34+K35+K36+K37+K38+K39+K41+K42+K43+K44+K45+K46+K47+K50+K52+K54+K56+K58+K60+K61+K62+K63+K64+K65+K66+K67+K68+K69+K70+K72+K73+K74+K75+K76+K77+K78+K79+K82+K84+K86+K88+K90+K91+K92+K93+K94+K95+K97+K99+K101+K103+K105+K107+K108+K110+K111+K112+K113+K114+K115+K117+K118+K119+K120)</f>
        <v>873057.41999999981</v>
      </c>
    </row>
    <row r="124" spans="1:11" ht="15" x14ac:dyDescent="0.25">
      <c r="A124" s="26"/>
      <c r="B124" s="26"/>
      <c r="C124" s="25"/>
      <c r="D124" s="25"/>
      <c r="I124" s="20" t="s">
        <v>262</v>
      </c>
      <c r="K124" s="21">
        <f>(K7+K15+K40+K49+K71+K81+K116)</f>
        <v>64068</v>
      </c>
    </row>
    <row r="125" spans="1:11" ht="15" x14ac:dyDescent="0.25">
      <c r="I125" s="20" t="s">
        <v>263</v>
      </c>
      <c r="K125" s="21">
        <f>(K14+K17+K19+K21+K23+K25+K48+K51+K53+K55+K57+K59+K80+K83+K85+K87+K89+K96+K98+K100+K102+K104+K106+K109)</f>
        <v>292922.74</v>
      </c>
    </row>
    <row r="126" spans="1:11" ht="15" x14ac:dyDescent="0.25">
      <c r="I126" s="20" t="s">
        <v>264</v>
      </c>
      <c r="K126" s="22">
        <f>(K124+K123+K125)</f>
        <v>1230048.1599999997</v>
      </c>
    </row>
  </sheetData>
  <mergeCells count="4">
    <mergeCell ref="I4:K4"/>
    <mergeCell ref="A123:D123"/>
    <mergeCell ref="A124:D124"/>
    <mergeCell ref="A1:K1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Marilyn.VegaBurillo</cp:lastModifiedBy>
  <dcterms:created xsi:type="dcterms:W3CDTF">2021-05-06T18:19:13Z</dcterms:created>
  <dcterms:modified xsi:type="dcterms:W3CDTF">2021-05-28T19:56:50Z</dcterms:modified>
</cp:coreProperties>
</file>