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cts\EOL Switch Replacement\EOL Switch Replacement - FY2019\RFP Documents\"/>
    </mc:Choice>
  </mc:AlternateContent>
  <bookViews>
    <workbookView xWindow="0" yWindow="0" windowWidth="25200" windowHeight="11856"/>
  </bookViews>
  <sheets>
    <sheet name="Price Estimate" sheetId="1" r:id="rId1"/>
  </sheets>
  <calcPr calcId="162913"/>
</workbook>
</file>

<file path=xl/calcChain.xml><?xml version="1.0" encoding="utf-8"?>
<calcChain xmlns="http://schemas.openxmlformats.org/spreadsheetml/2006/main">
  <c r="H7" i="1" l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/>
  <c r="H54" i="1"/>
  <c r="J54" i="1" s="1"/>
  <c r="H55" i="1"/>
  <c r="J55" i="1" s="1"/>
  <c r="H56" i="1"/>
  <c r="J56" i="1" s="1"/>
  <c r="H57" i="1"/>
  <c r="J57" i="1" s="1"/>
  <c r="J61" i="1" l="1"/>
  <c r="J62" i="1"/>
  <c r="J60" i="1"/>
  <c r="J63" i="1" l="1"/>
</calcChain>
</file>

<file path=xl/sharedStrings.xml><?xml version="1.0" encoding="utf-8"?>
<sst xmlns="http://schemas.openxmlformats.org/spreadsheetml/2006/main" count="233" uniqueCount="121">
  <si>
    <t/>
  </si>
  <si>
    <t>Line Number</t>
  </si>
  <si>
    <t>Part Number</t>
  </si>
  <si>
    <t>Description</t>
  </si>
  <si>
    <t>Service Duration (Months)</t>
  </si>
  <si>
    <t>Estimated Lead Time (Days)</t>
  </si>
  <si>
    <t>Unit List Price</t>
  </si>
  <si>
    <t>Qty</t>
  </si>
  <si>
    <t>Unit Net Price</t>
  </si>
  <si>
    <t>Extended Net Price</t>
  </si>
  <si>
    <t>1.0</t>
  </si>
  <si>
    <t>WSX474812X48U+E-RF</t>
  </si>
  <si>
    <t>Cat4500E 48-PortUPOEw/12p mGig&amp;36p10/100/1000 REMANUFACTURED</t>
  </si>
  <si>
    <t>---</t>
  </si>
  <si>
    <t>N/A</t>
  </si>
  <si>
    <t>2.0</t>
  </si>
  <si>
    <t>WS-C4510R+E-RF</t>
  </si>
  <si>
    <t>Catalyst4500E 10 slot chassis for 48Gbps/slot REMANUFACTURED</t>
  </si>
  <si>
    <t>3.0</t>
  </si>
  <si>
    <t>C9410R-96U-BNDL-A</t>
  </si>
  <si>
    <t>Catalyst 9400 Series 10 slot,Sup, 2xC9400-LC-48U, DNA-A LIC</t>
  </si>
  <si>
    <t>3.0.1</t>
  </si>
  <si>
    <t>CON-SNT-C9410R9A</t>
  </si>
  <si>
    <t>SNTC-8X5XNBD Catalyst 9400 Series 10 slot,Sup, 2xC940</t>
  </si>
  <si>
    <t>3.1</t>
  </si>
  <si>
    <t>C9400-NW-A</t>
  </si>
  <si>
    <t>Cisco Catalyst 9400 Network Advantage License</t>
  </si>
  <si>
    <t>3.2</t>
  </si>
  <si>
    <t>C9400-S-BLANK</t>
  </si>
  <si>
    <t>Cisco Catalyst 9400 Series Slot Blank Cover</t>
  </si>
  <si>
    <t>3.3</t>
  </si>
  <si>
    <t>C9400-PWR-BLANK</t>
  </si>
  <si>
    <t>Cisco Catalyst 9400 Series  Power Supply Blank Cover</t>
  </si>
  <si>
    <t>3.4</t>
  </si>
  <si>
    <t>S9400UK9-169</t>
  </si>
  <si>
    <t>UNIVERSAL</t>
  </si>
  <si>
    <t>3.5</t>
  </si>
  <si>
    <t>C9400-PWR-3200AC</t>
  </si>
  <si>
    <t>Cisco Catalyst 9400 Series 3200W AC Power Supply</t>
  </si>
  <si>
    <t>3.6</t>
  </si>
  <si>
    <t>CAB-US520-C19-US</t>
  </si>
  <si>
    <t>NEMA 5-20 to IEC-C19 14ft US</t>
  </si>
  <si>
    <t>3.7</t>
  </si>
  <si>
    <t>C9400-DNA-A</t>
  </si>
  <si>
    <t>Cisco Catalyst 9400 DNA Advantage Term License</t>
  </si>
  <si>
    <t>3.7.0.1</t>
  </si>
  <si>
    <t>C9400-DNA-A-3Y</t>
  </si>
  <si>
    <t>Cisco Catalyst 9400 DNA Advantage 3 Year License</t>
  </si>
  <si>
    <t>3.8</t>
  </si>
  <si>
    <t>C9400-SUP-1XL-B</t>
  </si>
  <si>
    <t>Cisco Catalyst 9400 Series Sup-1XL Bundle Select Option</t>
  </si>
  <si>
    <t>3.9</t>
  </si>
  <si>
    <t>C9400-SUP-1XL</t>
  </si>
  <si>
    <t>Cisco Catalyst 9400 Series Supervisor 1XL Module</t>
  </si>
  <si>
    <t>3.10</t>
  </si>
  <si>
    <t>C9400-SSD-240GB</t>
  </si>
  <si>
    <t>Cisco Catalyst 9400 Series 240GB M2 SATA memory (Supervisor)</t>
  </si>
  <si>
    <t>3.11</t>
  </si>
  <si>
    <t>C9400-LC-48U-B</t>
  </si>
  <si>
    <t>Cisco Catalyst 9400 Series 2xC9400-LC-48U for Bundle Select</t>
  </si>
  <si>
    <t>3.12</t>
  </si>
  <si>
    <t>C9400-LC-48U</t>
  </si>
  <si>
    <t>Cisco Catalyst 9400 Series 48-Port UPOE 10/100/1000 (RJ-45)</t>
  </si>
  <si>
    <t>3.13</t>
  </si>
  <si>
    <t>3.14</t>
  </si>
  <si>
    <t>3.15</t>
  </si>
  <si>
    <t>3.16</t>
  </si>
  <si>
    <t>3.17</t>
  </si>
  <si>
    <t>3.18</t>
  </si>
  <si>
    <t>NETWORK-PNP-LIC</t>
  </si>
  <si>
    <t>Network Plug-n-Play License for zero-touch device deployment</t>
  </si>
  <si>
    <t>4.0</t>
  </si>
  <si>
    <t>4.0.1</t>
  </si>
  <si>
    <t>4.1</t>
  </si>
  <si>
    <t>4.2</t>
  </si>
  <si>
    <t>4.3</t>
  </si>
  <si>
    <t>4.4</t>
  </si>
  <si>
    <t>4.5</t>
  </si>
  <si>
    <t>4.6</t>
  </si>
  <si>
    <t>4.7</t>
  </si>
  <si>
    <t>4.7.0.1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</si>
  <si>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</si>
  <si>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</si>
  <si>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</si>
  <si>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</si>
  <si>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</si>
  <si>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</si>
  <si>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</si>
  <si>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</si>
  <si>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</si>
  <si>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C9400-LC-48UX</t>
  </si>
  <si>
    <t>Cisco Catalyst 9400 Series 48Port UPOE w/ 24p mGig 24p RJ-45</t>
  </si>
  <si>
    <t>4.17</t>
  </si>
  <si>
    <t>4.18</t>
  </si>
  <si>
    <t>4.19</t>
  </si>
  <si>
    <t>5.0</t>
  </si>
  <si>
    <t>AIR-AP3802I-BK910</t>
  </si>
  <si>
    <t>802.11ac W2 10 AP w/CA; 4x4:3SS; Int Ant; mGig -B Domain</t>
  </si>
  <si>
    <t>5.1</t>
  </si>
  <si>
    <t>AIR-AP3802I-BBULK</t>
  </si>
  <si>
    <t>BOM Level AP3800i Bulk PID for B Domain</t>
  </si>
  <si>
    <t>5.2</t>
  </si>
  <si>
    <t>AIR-AP-T-RAIL-R</t>
  </si>
  <si>
    <t>Ceiling Grid Clip for Aironet APs - Recessed Mount (Default)</t>
  </si>
  <si>
    <t>5.3</t>
  </si>
  <si>
    <t>AIR-AP-BRACKET-1</t>
  </si>
  <si>
    <t>802.11 AP Low Profile Mounting Bracket (Default)</t>
  </si>
  <si>
    <t>5.4</t>
  </si>
  <si>
    <t>SW3802-CAPWAP-K9</t>
  </si>
  <si>
    <t>Cisco Aironet 3800 Series CAPWAP Software Image</t>
  </si>
  <si>
    <t>5.5</t>
  </si>
  <si>
    <t>AIR3800-DNA-OPTOUT</t>
  </si>
  <si>
    <t>CISCO DNA SUBSCRIPTION OPTOUT for AIR3800</t>
  </si>
  <si>
    <t>Product Total</t>
  </si>
  <si>
    <t>Subscription Total</t>
  </si>
  <si>
    <t>Total Price:</t>
  </si>
  <si>
    <t>Instructions:</t>
  </si>
  <si>
    <t>Service/Smartnet Total :</t>
  </si>
  <si>
    <t>Exhibit 2 - 2019_EOL_Refresh_Access</t>
  </si>
  <si>
    <t>Cisco Global List prices verified via cisco.com/go/ccw as of 9/18/19. Please enter discount percentage in column I for all respective part numbers.</t>
  </si>
  <si>
    <t>Discount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</si>
</sst>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.0"/>
  </numFmts>
  <fonts count="11" x14ac:knownFonts="1">
    <font>
      <sz val="10"/>
      <name val="Arial"/>
    </font>
    <font>
      <sz val="10"/>
      <name val="Arial"/>
    </font>
    <font>
      <b/>
      <sz val="9"/>
      <name val="Helvetica"/>
    </font>
    <font>
      <sz val="9"/>
      <name val="Helvetica"/>
    </font>
    <font>
      <sz val="9"/>
      <name val="Helvetica"/>
    </font>
    <font>
      <b/>
      <sz val="9"/>
      <name val="Helvetica"/>
    </font>
    <font>
      <sz val="9"/>
      <name val="Helvetica"/>
    </font>
    <font>
      <sz val="9"/>
      <name val="Helvetica"/>
    </font>
    <font>
      <b/>
      <sz val="9"/>
      <name val="Helvetica"/>
    </font>
    <font>
      <b/>
      <sz val="9"/>
      <name val="Helvetica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left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7" fillId="0" borderId="2" xfId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10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showGridLines="0" tabSelected="1" workbookViewId="0">
      <selection activeCell="B4" sqref="B4:J4"/>
    </sheetView>
  </sheetViews>
  <sheetFormatPr defaultRowHeight="12.75" customHeight="1" x14ac:dyDescent="0.25"/>
  <cols>
    <col min="1" max="1" width="11.33203125" bestFit="1" customWidth="1"/>
    <col min="2" max="2" width="23.44140625" customWidth="1"/>
    <col min="3" max="3" width="31.33203125" customWidth="1"/>
    <col min="4" max="4" width="16.44140625" customWidth="1"/>
    <col min="5" max="5" width="9.44140625" bestFit="1" customWidth="1"/>
    <col min="6" max="6" width="12.6640625" bestFit="1" customWidth="1"/>
    <col min="7" max="7" width="9.6640625" customWidth="1"/>
    <col min="8" max="8" width="13.6640625" customWidth="1"/>
    <col min="9" max="9" width="12.88671875" customWidth="1"/>
    <col min="10" max="10" width="14.109375" customWidth="1"/>
    <col min="11" max="255" width="14.88671875" customWidth="1"/>
  </cols>
  <sheetData>
    <row r="2" spans="1:10" ht="20.399999999999999" customHeight="1" x14ac:dyDescent="0.4">
      <c r="A2" s="22" t="s">
        <v>118</v>
      </c>
      <c r="B2" s="22"/>
      <c r="C2" s="22"/>
      <c r="D2" s="22"/>
      <c r="E2" s="22"/>
      <c r="F2" s="22"/>
      <c r="G2" s="22"/>
      <c r="H2" s="22"/>
      <c r="I2" s="22"/>
      <c r="J2" s="22"/>
    </row>
    <row r="4" spans="1:10" ht="12.75" customHeight="1" x14ac:dyDescent="0.25">
      <c r="A4" s="17" t="s">
        <v>116</v>
      </c>
      <c r="B4" s="23" t="s">
        <v>119</v>
      </c>
      <c r="C4" s="23"/>
      <c r="D4" s="23"/>
      <c r="E4" s="23"/>
      <c r="F4" s="23"/>
      <c r="G4" s="23"/>
      <c r="H4" s="23"/>
      <c r="I4" s="23"/>
      <c r="J4" s="23"/>
    </row>
    <row r="5" spans="1:10" ht="13.8" thickBot="1" x14ac:dyDescent="0.3">
      <c r="H5" s="24"/>
      <c r="I5" s="21"/>
      <c r="J5" s="21"/>
    </row>
    <row r="6" spans="1:10" ht="42" customHeight="1" thickBot="1" x14ac:dyDescent="0.3">
      <c r="A6" s="11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3" t="s">
        <v>6</v>
      </c>
      <c r="G6" s="12" t="s">
        <v>7</v>
      </c>
      <c r="H6" s="14" t="s">
        <v>8</v>
      </c>
      <c r="I6" s="12" t="s">
        <v>120</v>
      </c>
      <c r="J6" s="15" t="s">
        <v>9</v>
      </c>
    </row>
    <row r="7" spans="1:10" ht="34.200000000000003" x14ac:dyDescent="0.25">
      <c r="A7" s="8" t="s">
        <v>10</v>
      </c>
      <c r="B7" s="10" t="s">
        <v>11</v>
      </c>
      <c r="C7" s="9" t="s">
        <v>12</v>
      </c>
      <c r="D7" s="7" t="s">
        <v>13</v>
      </c>
      <c r="E7" s="7" t="s">
        <v>14</v>
      </c>
      <c r="F7" s="16">
        <v>8371.2000000000007</v>
      </c>
      <c r="G7" s="7">
        <v>8</v>
      </c>
      <c r="H7" s="16">
        <f t="shared" ref="H7:H38" si="0">ROUND(F7-((F7*I7)/100),2)</f>
        <v>8371.2000000000007</v>
      </c>
      <c r="I7" s="18"/>
      <c r="J7" s="16">
        <f t="shared" ref="J7:J38" si="1">ROUND((G7*H7),2)</f>
        <v>66969.600000000006</v>
      </c>
    </row>
    <row r="8" spans="1:10" ht="22.8" x14ac:dyDescent="0.25">
      <c r="A8" s="8" t="s">
        <v>15</v>
      </c>
      <c r="B8" s="10" t="s">
        <v>16</v>
      </c>
      <c r="C8" s="9" t="s">
        <v>17</v>
      </c>
      <c r="D8" s="7" t="s">
        <v>13</v>
      </c>
      <c r="E8" s="7" t="s">
        <v>14</v>
      </c>
      <c r="F8" s="16">
        <v>8750.89</v>
      </c>
      <c r="G8" s="7">
        <v>5</v>
      </c>
      <c r="H8" s="16">
        <f t="shared" si="0"/>
        <v>8750.89</v>
      </c>
      <c r="I8" s="18"/>
      <c r="J8" s="16">
        <f t="shared" si="1"/>
        <v>43754.45</v>
      </c>
    </row>
    <row r="9" spans="1:10" ht="22.8" x14ac:dyDescent="0.25">
      <c r="A9" s="8" t="s">
        <v>18</v>
      </c>
      <c r="B9" s="10" t="s">
        <v>19</v>
      </c>
      <c r="C9" s="9" t="s">
        <v>20</v>
      </c>
      <c r="D9" s="7" t="s">
        <v>13</v>
      </c>
      <c r="E9" s="7">
        <v>21</v>
      </c>
      <c r="F9" s="16">
        <v>30400</v>
      </c>
      <c r="G9" s="7">
        <v>3</v>
      </c>
      <c r="H9" s="16">
        <f t="shared" si="0"/>
        <v>30400</v>
      </c>
      <c r="I9" s="18"/>
      <c r="J9" s="16">
        <f t="shared" si="1"/>
        <v>91200</v>
      </c>
    </row>
    <row r="10" spans="1:10" ht="22.8" x14ac:dyDescent="0.25">
      <c r="A10" s="6" t="s">
        <v>21</v>
      </c>
      <c r="B10" s="5" t="s">
        <v>22</v>
      </c>
      <c r="C10" s="9" t="s">
        <v>23</v>
      </c>
      <c r="D10" s="7">
        <v>36</v>
      </c>
      <c r="E10" s="7" t="s">
        <v>14</v>
      </c>
      <c r="F10" s="16">
        <v>6135</v>
      </c>
      <c r="G10" s="7">
        <v>3</v>
      </c>
      <c r="H10" s="16">
        <f t="shared" si="0"/>
        <v>6135</v>
      </c>
      <c r="I10" s="18"/>
      <c r="J10" s="16">
        <f t="shared" si="1"/>
        <v>18405</v>
      </c>
    </row>
    <row r="11" spans="1:10" ht="22.8" x14ac:dyDescent="0.25">
      <c r="A11" s="6" t="s">
        <v>24</v>
      </c>
      <c r="B11" s="5" t="s">
        <v>25</v>
      </c>
      <c r="C11" s="9" t="s">
        <v>26</v>
      </c>
      <c r="D11" s="7" t="s">
        <v>13</v>
      </c>
      <c r="E11" s="7">
        <v>21</v>
      </c>
      <c r="F11" s="16">
        <v>0</v>
      </c>
      <c r="G11" s="7">
        <v>3</v>
      </c>
      <c r="H11" s="16">
        <f t="shared" si="0"/>
        <v>0</v>
      </c>
      <c r="I11" s="18"/>
      <c r="J11" s="16">
        <f t="shared" si="1"/>
        <v>0</v>
      </c>
    </row>
    <row r="12" spans="1:10" ht="22.8" x14ac:dyDescent="0.25">
      <c r="A12" s="6" t="s">
        <v>27</v>
      </c>
      <c r="B12" s="5" t="s">
        <v>28</v>
      </c>
      <c r="C12" s="9" t="s">
        <v>29</v>
      </c>
      <c r="D12" s="7" t="s">
        <v>13</v>
      </c>
      <c r="E12" s="7">
        <v>21</v>
      </c>
      <c r="F12" s="16">
        <v>0</v>
      </c>
      <c r="G12" s="7">
        <v>9</v>
      </c>
      <c r="H12" s="16">
        <f t="shared" si="0"/>
        <v>0</v>
      </c>
      <c r="I12" s="18"/>
      <c r="J12" s="16">
        <f t="shared" si="1"/>
        <v>0</v>
      </c>
    </row>
    <row r="13" spans="1:10" ht="22.8" x14ac:dyDescent="0.25">
      <c r="A13" s="6" t="s">
        <v>30</v>
      </c>
      <c r="B13" s="5" t="s">
        <v>31</v>
      </c>
      <c r="C13" s="9" t="s">
        <v>32</v>
      </c>
      <c r="D13" s="7" t="s">
        <v>13</v>
      </c>
      <c r="E13" s="7">
        <v>21</v>
      </c>
      <c r="F13" s="16">
        <v>0</v>
      </c>
      <c r="G13" s="7">
        <v>12</v>
      </c>
      <c r="H13" s="16">
        <f t="shared" si="0"/>
        <v>0</v>
      </c>
      <c r="I13" s="18"/>
      <c r="J13" s="16">
        <f t="shared" si="1"/>
        <v>0</v>
      </c>
    </row>
    <row r="14" spans="1:10" ht="13.2" x14ac:dyDescent="0.25">
      <c r="A14" s="6" t="s">
        <v>33</v>
      </c>
      <c r="B14" s="5" t="s">
        <v>34</v>
      </c>
      <c r="C14" s="9" t="s">
        <v>35</v>
      </c>
      <c r="D14" s="7" t="s">
        <v>13</v>
      </c>
      <c r="E14" s="7">
        <v>21</v>
      </c>
      <c r="F14" s="16">
        <v>0</v>
      </c>
      <c r="G14" s="7">
        <v>3</v>
      </c>
      <c r="H14" s="16">
        <f t="shared" si="0"/>
        <v>0</v>
      </c>
      <c r="I14" s="18"/>
      <c r="J14" s="16">
        <f t="shared" si="1"/>
        <v>0</v>
      </c>
    </row>
    <row r="15" spans="1:10" ht="22.8" x14ac:dyDescent="0.25">
      <c r="A15" s="6" t="s">
        <v>36</v>
      </c>
      <c r="B15" s="5" t="s">
        <v>37</v>
      </c>
      <c r="C15" s="9" t="s">
        <v>38</v>
      </c>
      <c r="D15" s="7" t="s">
        <v>13</v>
      </c>
      <c r="E15" s="7">
        <v>21</v>
      </c>
      <c r="F15" s="16">
        <v>2040</v>
      </c>
      <c r="G15" s="7">
        <v>12</v>
      </c>
      <c r="H15" s="16">
        <f t="shared" si="0"/>
        <v>2040</v>
      </c>
      <c r="I15" s="18"/>
      <c r="J15" s="16">
        <f t="shared" si="1"/>
        <v>24480</v>
      </c>
    </row>
    <row r="16" spans="1:10" ht="13.2" x14ac:dyDescent="0.25">
      <c r="A16" s="6" t="s">
        <v>39</v>
      </c>
      <c r="B16" s="5" t="s">
        <v>40</v>
      </c>
      <c r="C16" s="9" t="s">
        <v>41</v>
      </c>
      <c r="D16" s="7" t="s">
        <v>13</v>
      </c>
      <c r="E16" s="7">
        <v>10</v>
      </c>
      <c r="F16" s="16">
        <v>0</v>
      </c>
      <c r="G16" s="7">
        <v>12</v>
      </c>
      <c r="H16" s="16">
        <f t="shared" si="0"/>
        <v>0</v>
      </c>
      <c r="I16" s="18"/>
      <c r="J16" s="16">
        <f t="shared" si="1"/>
        <v>0</v>
      </c>
    </row>
    <row r="17" spans="1:10" ht="22.8" x14ac:dyDescent="0.25">
      <c r="A17" s="6" t="s">
        <v>42</v>
      </c>
      <c r="B17" s="5" t="s">
        <v>43</v>
      </c>
      <c r="C17" s="9" t="s">
        <v>44</v>
      </c>
      <c r="D17" s="7" t="s">
        <v>13</v>
      </c>
      <c r="E17" s="7">
        <v>21</v>
      </c>
      <c r="F17" s="16">
        <v>0</v>
      </c>
      <c r="G17" s="7">
        <v>3</v>
      </c>
      <c r="H17" s="16">
        <f t="shared" si="0"/>
        <v>0</v>
      </c>
      <c r="I17" s="18"/>
      <c r="J17" s="16">
        <f t="shared" si="1"/>
        <v>0</v>
      </c>
    </row>
    <row r="18" spans="1:10" ht="22.8" x14ac:dyDescent="0.25">
      <c r="A18" s="6" t="s">
        <v>45</v>
      </c>
      <c r="B18" s="5" t="s">
        <v>46</v>
      </c>
      <c r="C18" s="9" t="s">
        <v>47</v>
      </c>
      <c r="D18" s="7">
        <v>36</v>
      </c>
      <c r="E18" s="7" t="s">
        <v>14</v>
      </c>
      <c r="F18" s="16">
        <v>12850</v>
      </c>
      <c r="G18" s="7">
        <v>3</v>
      </c>
      <c r="H18" s="16">
        <f t="shared" si="0"/>
        <v>12850</v>
      </c>
      <c r="I18" s="18"/>
      <c r="J18" s="16">
        <f t="shared" si="1"/>
        <v>38550</v>
      </c>
    </row>
    <row r="19" spans="1:10" ht="22.8" x14ac:dyDescent="0.25">
      <c r="A19" s="6" t="s">
        <v>48</v>
      </c>
      <c r="B19" s="5" t="s">
        <v>49</v>
      </c>
      <c r="C19" s="9" t="s">
        <v>50</v>
      </c>
      <c r="D19" s="7" t="s">
        <v>13</v>
      </c>
      <c r="E19" s="7">
        <v>21</v>
      </c>
      <c r="F19" s="16">
        <v>5100</v>
      </c>
      <c r="G19" s="7">
        <v>3</v>
      </c>
      <c r="H19" s="16">
        <f t="shared" si="0"/>
        <v>5100</v>
      </c>
      <c r="I19" s="18"/>
      <c r="J19" s="16">
        <f t="shared" si="1"/>
        <v>15300</v>
      </c>
    </row>
    <row r="20" spans="1:10" ht="22.8" x14ac:dyDescent="0.25">
      <c r="A20" s="6" t="s">
        <v>51</v>
      </c>
      <c r="B20" s="5" t="s">
        <v>52</v>
      </c>
      <c r="C20" s="9" t="s">
        <v>53</v>
      </c>
      <c r="D20" s="7" t="s">
        <v>13</v>
      </c>
      <c r="E20" s="7">
        <v>21</v>
      </c>
      <c r="F20" s="16">
        <v>0</v>
      </c>
      <c r="G20" s="7">
        <v>3</v>
      </c>
      <c r="H20" s="16">
        <f t="shared" si="0"/>
        <v>0</v>
      </c>
      <c r="I20" s="18"/>
      <c r="J20" s="16">
        <f t="shared" si="1"/>
        <v>0</v>
      </c>
    </row>
    <row r="21" spans="1:10" ht="22.8" x14ac:dyDescent="0.25">
      <c r="A21" s="6" t="s">
        <v>54</v>
      </c>
      <c r="B21" s="5" t="s">
        <v>55</v>
      </c>
      <c r="C21" s="9" t="s">
        <v>56</v>
      </c>
      <c r="D21" s="7" t="s">
        <v>13</v>
      </c>
      <c r="E21" s="7">
        <v>21</v>
      </c>
      <c r="F21" s="16">
        <v>2040</v>
      </c>
      <c r="G21" s="7">
        <v>3</v>
      </c>
      <c r="H21" s="16">
        <f t="shared" si="0"/>
        <v>2040</v>
      </c>
      <c r="I21" s="18"/>
      <c r="J21" s="16">
        <f t="shared" si="1"/>
        <v>6120</v>
      </c>
    </row>
    <row r="22" spans="1:10" ht="22.8" x14ac:dyDescent="0.25">
      <c r="A22" s="6" t="s">
        <v>57</v>
      </c>
      <c r="B22" s="5" t="s">
        <v>58</v>
      </c>
      <c r="C22" s="9" t="s">
        <v>59</v>
      </c>
      <c r="D22" s="7" t="s">
        <v>13</v>
      </c>
      <c r="E22" s="7">
        <v>21</v>
      </c>
      <c r="F22" s="16">
        <v>0</v>
      </c>
      <c r="G22" s="7">
        <v>3</v>
      </c>
      <c r="H22" s="16">
        <f t="shared" si="0"/>
        <v>0</v>
      </c>
      <c r="I22" s="18"/>
      <c r="J22" s="16">
        <f t="shared" si="1"/>
        <v>0</v>
      </c>
    </row>
    <row r="23" spans="1:10" ht="22.8" x14ac:dyDescent="0.25">
      <c r="A23" s="6" t="s">
        <v>60</v>
      </c>
      <c r="B23" s="5" t="s">
        <v>61</v>
      </c>
      <c r="C23" s="9" t="s">
        <v>62</v>
      </c>
      <c r="D23" s="7" t="s">
        <v>13</v>
      </c>
      <c r="E23" s="7">
        <v>21</v>
      </c>
      <c r="F23" s="16">
        <v>0</v>
      </c>
      <c r="G23" s="7">
        <v>3</v>
      </c>
      <c r="H23" s="16">
        <f t="shared" si="0"/>
        <v>0</v>
      </c>
      <c r="I23" s="18"/>
      <c r="J23" s="16">
        <f t="shared" si="1"/>
        <v>0</v>
      </c>
    </row>
    <row r="24" spans="1:10" ht="22.8" x14ac:dyDescent="0.25">
      <c r="A24" s="6" t="s">
        <v>63</v>
      </c>
      <c r="B24" s="5" t="s">
        <v>61</v>
      </c>
      <c r="C24" s="9" t="s">
        <v>62</v>
      </c>
      <c r="D24" s="7" t="s">
        <v>13</v>
      </c>
      <c r="E24" s="7">
        <v>21</v>
      </c>
      <c r="F24" s="16">
        <v>0</v>
      </c>
      <c r="G24" s="7">
        <v>3</v>
      </c>
      <c r="H24" s="16">
        <f t="shared" si="0"/>
        <v>0</v>
      </c>
      <c r="I24" s="18"/>
      <c r="J24" s="16">
        <f t="shared" si="1"/>
        <v>0</v>
      </c>
    </row>
    <row r="25" spans="1:10" ht="22.8" x14ac:dyDescent="0.25">
      <c r="A25" s="6" t="s">
        <v>64</v>
      </c>
      <c r="B25" s="5" t="s">
        <v>61</v>
      </c>
      <c r="C25" s="9" t="s">
        <v>62</v>
      </c>
      <c r="D25" s="7" t="s">
        <v>13</v>
      </c>
      <c r="E25" s="7">
        <v>21</v>
      </c>
      <c r="F25" s="16">
        <v>9180</v>
      </c>
      <c r="G25" s="7">
        <v>3</v>
      </c>
      <c r="H25" s="16">
        <f t="shared" si="0"/>
        <v>9180</v>
      </c>
      <c r="I25" s="18"/>
      <c r="J25" s="16">
        <f t="shared" si="1"/>
        <v>27540</v>
      </c>
    </row>
    <row r="26" spans="1:10" ht="22.8" x14ac:dyDescent="0.25">
      <c r="A26" s="6" t="s">
        <v>65</v>
      </c>
      <c r="B26" s="5" t="s">
        <v>61</v>
      </c>
      <c r="C26" s="9" t="s">
        <v>62</v>
      </c>
      <c r="D26" s="7" t="s">
        <v>13</v>
      </c>
      <c r="E26" s="7">
        <v>21</v>
      </c>
      <c r="F26" s="16">
        <v>9180</v>
      </c>
      <c r="G26" s="7">
        <v>3</v>
      </c>
      <c r="H26" s="16">
        <f t="shared" si="0"/>
        <v>9180</v>
      </c>
      <c r="I26" s="18"/>
      <c r="J26" s="16">
        <f t="shared" si="1"/>
        <v>27540</v>
      </c>
    </row>
    <row r="27" spans="1:10" ht="22.8" x14ac:dyDescent="0.25">
      <c r="A27" s="6" t="s">
        <v>66</v>
      </c>
      <c r="B27" s="5" t="s">
        <v>61</v>
      </c>
      <c r="C27" s="9" t="s">
        <v>62</v>
      </c>
      <c r="D27" s="7" t="s">
        <v>13</v>
      </c>
      <c r="E27" s="7">
        <v>21</v>
      </c>
      <c r="F27" s="16">
        <v>9180</v>
      </c>
      <c r="G27" s="7">
        <v>3</v>
      </c>
      <c r="H27" s="16">
        <f t="shared" si="0"/>
        <v>9180</v>
      </c>
      <c r="I27" s="18"/>
      <c r="J27" s="16">
        <f t="shared" si="1"/>
        <v>27540</v>
      </c>
    </row>
    <row r="28" spans="1:10" ht="22.8" x14ac:dyDescent="0.25">
      <c r="A28" s="6" t="s">
        <v>67</v>
      </c>
      <c r="B28" s="5" t="s">
        <v>61</v>
      </c>
      <c r="C28" s="9" t="s">
        <v>62</v>
      </c>
      <c r="D28" s="7" t="s">
        <v>13</v>
      </c>
      <c r="E28" s="7">
        <v>21</v>
      </c>
      <c r="F28" s="16">
        <v>9180</v>
      </c>
      <c r="G28" s="7">
        <v>3</v>
      </c>
      <c r="H28" s="16">
        <f t="shared" si="0"/>
        <v>9180</v>
      </c>
      <c r="I28" s="18"/>
      <c r="J28" s="16">
        <f t="shared" si="1"/>
        <v>27540</v>
      </c>
    </row>
    <row r="29" spans="1:10" ht="22.8" x14ac:dyDescent="0.25">
      <c r="A29" s="6" t="s">
        <v>68</v>
      </c>
      <c r="B29" s="5" t="s">
        <v>69</v>
      </c>
      <c r="C29" s="9" t="s">
        <v>70</v>
      </c>
      <c r="D29" s="7" t="s">
        <v>13</v>
      </c>
      <c r="E29" s="7">
        <v>3</v>
      </c>
      <c r="F29" s="16">
        <v>0</v>
      </c>
      <c r="G29" s="7">
        <v>3</v>
      </c>
      <c r="H29" s="16">
        <f t="shared" si="0"/>
        <v>0</v>
      </c>
      <c r="I29" s="18"/>
      <c r="J29" s="16">
        <f t="shared" si="1"/>
        <v>0</v>
      </c>
    </row>
    <row r="30" spans="1:10" ht="22.8" x14ac:dyDescent="0.25">
      <c r="A30" s="8" t="s">
        <v>71</v>
      </c>
      <c r="B30" s="10" t="s">
        <v>19</v>
      </c>
      <c r="C30" s="9" t="s">
        <v>20</v>
      </c>
      <c r="D30" s="7" t="s">
        <v>13</v>
      </c>
      <c r="E30" s="7">
        <v>21</v>
      </c>
      <c r="F30" s="16">
        <v>30400</v>
      </c>
      <c r="G30" s="7">
        <v>1</v>
      </c>
      <c r="H30" s="16">
        <f t="shared" si="0"/>
        <v>30400</v>
      </c>
      <c r="I30" s="18"/>
      <c r="J30" s="16">
        <f t="shared" si="1"/>
        <v>30400</v>
      </c>
    </row>
    <row r="31" spans="1:10" ht="22.8" x14ac:dyDescent="0.25">
      <c r="A31" s="6" t="s">
        <v>72</v>
      </c>
      <c r="B31" s="5" t="s">
        <v>22</v>
      </c>
      <c r="C31" s="9" t="s">
        <v>23</v>
      </c>
      <c r="D31" s="7">
        <v>36</v>
      </c>
      <c r="E31" s="7" t="s">
        <v>14</v>
      </c>
      <c r="F31" s="16">
        <v>6135</v>
      </c>
      <c r="G31" s="7">
        <v>1</v>
      </c>
      <c r="H31" s="16">
        <f t="shared" si="0"/>
        <v>6135</v>
      </c>
      <c r="I31" s="18"/>
      <c r="J31" s="16">
        <f t="shared" si="1"/>
        <v>6135</v>
      </c>
    </row>
    <row r="32" spans="1:10" ht="22.8" x14ac:dyDescent="0.25">
      <c r="A32" s="6" t="s">
        <v>73</v>
      </c>
      <c r="B32" s="5" t="s">
        <v>25</v>
      </c>
      <c r="C32" s="9" t="s">
        <v>26</v>
      </c>
      <c r="D32" s="7" t="s">
        <v>13</v>
      </c>
      <c r="E32" s="7">
        <v>21</v>
      </c>
      <c r="F32" s="16">
        <v>0</v>
      </c>
      <c r="G32" s="7">
        <v>1</v>
      </c>
      <c r="H32" s="16">
        <f t="shared" si="0"/>
        <v>0</v>
      </c>
      <c r="I32" s="18"/>
      <c r="J32" s="16">
        <f t="shared" si="1"/>
        <v>0</v>
      </c>
    </row>
    <row r="33" spans="1:10" ht="22.8" x14ac:dyDescent="0.25">
      <c r="A33" s="6" t="s">
        <v>74</v>
      </c>
      <c r="B33" s="5" t="s">
        <v>28</v>
      </c>
      <c r="C33" s="9" t="s">
        <v>29</v>
      </c>
      <c r="D33" s="7" t="s">
        <v>13</v>
      </c>
      <c r="E33" s="7">
        <v>21</v>
      </c>
      <c r="F33" s="16">
        <v>0</v>
      </c>
      <c r="G33" s="7">
        <v>2</v>
      </c>
      <c r="H33" s="16">
        <f t="shared" si="0"/>
        <v>0</v>
      </c>
      <c r="I33" s="18"/>
      <c r="J33" s="16">
        <f t="shared" si="1"/>
        <v>0</v>
      </c>
    </row>
    <row r="34" spans="1:10" ht="22.8" x14ac:dyDescent="0.25">
      <c r="A34" s="6" t="s">
        <v>75</v>
      </c>
      <c r="B34" s="5" t="s">
        <v>31</v>
      </c>
      <c r="C34" s="9" t="s">
        <v>32</v>
      </c>
      <c r="D34" s="7" t="s">
        <v>13</v>
      </c>
      <c r="E34" s="7">
        <v>21</v>
      </c>
      <c r="F34" s="16">
        <v>0</v>
      </c>
      <c r="G34" s="7">
        <v>4</v>
      </c>
      <c r="H34" s="16">
        <f t="shared" si="0"/>
        <v>0</v>
      </c>
      <c r="I34" s="18"/>
      <c r="J34" s="16">
        <f t="shared" si="1"/>
        <v>0</v>
      </c>
    </row>
    <row r="35" spans="1:10" ht="13.2" x14ac:dyDescent="0.25">
      <c r="A35" s="6" t="s">
        <v>76</v>
      </c>
      <c r="B35" s="5" t="s">
        <v>34</v>
      </c>
      <c r="C35" s="9" t="s">
        <v>35</v>
      </c>
      <c r="D35" s="7" t="s">
        <v>13</v>
      </c>
      <c r="E35" s="7">
        <v>21</v>
      </c>
      <c r="F35" s="16">
        <v>0</v>
      </c>
      <c r="G35" s="7">
        <v>1</v>
      </c>
      <c r="H35" s="16">
        <f t="shared" si="0"/>
        <v>0</v>
      </c>
      <c r="I35" s="18"/>
      <c r="J35" s="16">
        <f t="shared" si="1"/>
        <v>0</v>
      </c>
    </row>
    <row r="36" spans="1:10" ht="22.8" x14ac:dyDescent="0.25">
      <c r="A36" s="6" t="s">
        <v>77</v>
      </c>
      <c r="B36" s="5" t="s">
        <v>37</v>
      </c>
      <c r="C36" s="9" t="s">
        <v>38</v>
      </c>
      <c r="D36" s="7" t="s">
        <v>13</v>
      </c>
      <c r="E36" s="7">
        <v>21</v>
      </c>
      <c r="F36" s="16">
        <v>2040</v>
      </c>
      <c r="G36" s="7">
        <v>4</v>
      </c>
      <c r="H36" s="16">
        <f t="shared" si="0"/>
        <v>2040</v>
      </c>
      <c r="I36" s="18"/>
      <c r="J36" s="16">
        <f t="shared" si="1"/>
        <v>8160</v>
      </c>
    </row>
    <row r="37" spans="1:10" ht="13.2" x14ac:dyDescent="0.25">
      <c r="A37" s="6" t="s">
        <v>78</v>
      </c>
      <c r="B37" s="5" t="s">
        <v>40</v>
      </c>
      <c r="C37" s="9" t="s">
        <v>41</v>
      </c>
      <c r="D37" s="7" t="s">
        <v>13</v>
      </c>
      <c r="E37" s="7">
        <v>10</v>
      </c>
      <c r="F37" s="16">
        <v>0</v>
      </c>
      <c r="G37" s="7">
        <v>4</v>
      </c>
      <c r="H37" s="16">
        <f t="shared" si="0"/>
        <v>0</v>
      </c>
      <c r="I37" s="18"/>
      <c r="J37" s="16">
        <f t="shared" si="1"/>
        <v>0</v>
      </c>
    </row>
    <row r="38" spans="1:10" ht="22.8" x14ac:dyDescent="0.25">
      <c r="A38" s="6" t="s">
        <v>79</v>
      </c>
      <c r="B38" s="5" t="s">
        <v>43</v>
      </c>
      <c r="C38" s="9" t="s">
        <v>44</v>
      </c>
      <c r="D38" s="7" t="s">
        <v>13</v>
      </c>
      <c r="E38" s="7">
        <v>21</v>
      </c>
      <c r="F38" s="16">
        <v>0</v>
      </c>
      <c r="G38" s="7">
        <v>1</v>
      </c>
      <c r="H38" s="16">
        <f t="shared" si="0"/>
        <v>0</v>
      </c>
      <c r="I38" s="18"/>
      <c r="J38" s="16">
        <f t="shared" si="1"/>
        <v>0</v>
      </c>
    </row>
    <row r="39" spans="1:10" ht="22.8" x14ac:dyDescent="0.25">
      <c r="A39" s="6" t="s">
        <v>80</v>
      </c>
      <c r="B39" s="5" t="s">
        <v>46</v>
      </c>
      <c r="C39" s="9" t="s">
        <v>47</v>
      </c>
      <c r="D39" s="7">
        <v>36</v>
      </c>
      <c r="E39" s="7" t="s">
        <v>14</v>
      </c>
      <c r="F39" s="16">
        <v>12850</v>
      </c>
      <c r="G39" s="7">
        <v>1</v>
      </c>
      <c r="H39" s="16">
        <f t="shared" ref="H39:H70" si="2">ROUND(F39-((F39*I39)/100),2)</f>
        <v>12850</v>
      </c>
      <c r="I39" s="18"/>
      <c r="J39" s="16">
        <f t="shared" ref="J39:J57" si="3">ROUND((G39*H39),2)</f>
        <v>12850</v>
      </c>
    </row>
    <row r="40" spans="1:10" ht="22.8" x14ac:dyDescent="0.25">
      <c r="A40" s="6" t="s">
        <v>81</v>
      </c>
      <c r="B40" s="5" t="s">
        <v>49</v>
      </c>
      <c r="C40" s="9" t="s">
        <v>50</v>
      </c>
      <c r="D40" s="7" t="s">
        <v>13</v>
      </c>
      <c r="E40" s="7">
        <v>21</v>
      </c>
      <c r="F40" s="16">
        <v>5100</v>
      </c>
      <c r="G40" s="7">
        <v>1</v>
      </c>
      <c r="H40" s="16">
        <f t="shared" si="2"/>
        <v>5100</v>
      </c>
      <c r="I40" s="18"/>
      <c r="J40" s="16">
        <f t="shared" si="3"/>
        <v>5100</v>
      </c>
    </row>
    <row r="41" spans="1:10" ht="22.8" x14ac:dyDescent="0.25">
      <c r="A41" s="6" t="s">
        <v>82</v>
      </c>
      <c r="B41" s="5" t="s">
        <v>52</v>
      </c>
      <c r="C41" s="9" t="s">
        <v>53</v>
      </c>
      <c r="D41" s="7" t="s">
        <v>13</v>
      </c>
      <c r="E41" s="7">
        <v>21</v>
      </c>
      <c r="F41" s="16">
        <v>0</v>
      </c>
      <c r="G41" s="7">
        <v>1</v>
      </c>
      <c r="H41" s="16">
        <f t="shared" si="2"/>
        <v>0</v>
      </c>
      <c r="I41" s="18"/>
      <c r="J41" s="16">
        <f t="shared" si="3"/>
        <v>0</v>
      </c>
    </row>
    <row r="42" spans="1:10" ht="22.8" x14ac:dyDescent="0.25">
      <c r="A42" s="6" t="s">
        <v>83</v>
      </c>
      <c r="B42" s="5" t="s">
        <v>55</v>
      </c>
      <c r="C42" s="9" t="s">
        <v>56</v>
      </c>
      <c r="D42" s="7" t="s">
        <v>13</v>
      </c>
      <c r="E42" s="7">
        <v>21</v>
      </c>
      <c r="F42" s="16">
        <v>2040</v>
      </c>
      <c r="G42" s="7">
        <v>1</v>
      </c>
      <c r="H42" s="16">
        <f t="shared" si="2"/>
        <v>2040</v>
      </c>
      <c r="I42" s="18"/>
      <c r="J42" s="16">
        <f t="shared" si="3"/>
        <v>2040</v>
      </c>
    </row>
    <row r="43" spans="1:10" ht="22.8" x14ac:dyDescent="0.25">
      <c r="A43" s="6" t="s">
        <v>84</v>
      </c>
      <c r="B43" s="5" t="s">
        <v>58</v>
      </c>
      <c r="C43" s="9" t="s">
        <v>59</v>
      </c>
      <c r="D43" s="7" t="s">
        <v>13</v>
      </c>
      <c r="E43" s="7">
        <v>21</v>
      </c>
      <c r="F43" s="16">
        <v>0</v>
      </c>
      <c r="G43" s="7">
        <v>1</v>
      </c>
      <c r="H43" s="16">
        <f t="shared" si="2"/>
        <v>0</v>
      </c>
      <c r="I43" s="18"/>
      <c r="J43" s="16">
        <f t="shared" si="3"/>
        <v>0</v>
      </c>
    </row>
    <row r="44" spans="1:10" ht="22.8" x14ac:dyDescent="0.25">
      <c r="A44" s="6" t="s">
        <v>85</v>
      </c>
      <c r="B44" s="5" t="s">
        <v>61</v>
      </c>
      <c r="C44" s="9" t="s">
        <v>62</v>
      </c>
      <c r="D44" s="7" t="s">
        <v>13</v>
      </c>
      <c r="E44" s="7">
        <v>21</v>
      </c>
      <c r="F44" s="16">
        <v>0</v>
      </c>
      <c r="G44" s="7">
        <v>1</v>
      </c>
      <c r="H44" s="16">
        <f t="shared" si="2"/>
        <v>0</v>
      </c>
      <c r="I44" s="18"/>
      <c r="J44" s="16">
        <f t="shared" si="3"/>
        <v>0</v>
      </c>
    </row>
    <row r="45" spans="1:10" ht="22.8" x14ac:dyDescent="0.25">
      <c r="A45" s="6" t="s">
        <v>86</v>
      </c>
      <c r="B45" s="5" t="s">
        <v>61</v>
      </c>
      <c r="C45" s="9" t="s">
        <v>62</v>
      </c>
      <c r="D45" s="7" t="s">
        <v>13</v>
      </c>
      <c r="E45" s="7">
        <v>21</v>
      </c>
      <c r="F45" s="16">
        <v>0</v>
      </c>
      <c r="G45" s="7">
        <v>1</v>
      </c>
      <c r="H45" s="16">
        <f t="shared" si="2"/>
        <v>0</v>
      </c>
      <c r="I45" s="18"/>
      <c r="J45" s="16">
        <f t="shared" si="3"/>
        <v>0</v>
      </c>
    </row>
    <row r="46" spans="1:10" ht="22.8" x14ac:dyDescent="0.25">
      <c r="A46" s="6" t="s">
        <v>87</v>
      </c>
      <c r="B46" s="5" t="s">
        <v>61</v>
      </c>
      <c r="C46" s="9" t="s">
        <v>62</v>
      </c>
      <c r="D46" s="7" t="s">
        <v>13</v>
      </c>
      <c r="E46" s="7">
        <v>21</v>
      </c>
      <c r="F46" s="16">
        <v>9180</v>
      </c>
      <c r="G46" s="7">
        <v>1</v>
      </c>
      <c r="H46" s="16">
        <f t="shared" si="2"/>
        <v>9180</v>
      </c>
      <c r="I46" s="18"/>
      <c r="J46" s="16">
        <f t="shared" si="3"/>
        <v>9180</v>
      </c>
    </row>
    <row r="47" spans="1:10" ht="22.8" x14ac:dyDescent="0.25">
      <c r="A47" s="6" t="s">
        <v>88</v>
      </c>
      <c r="B47" s="5" t="s">
        <v>61</v>
      </c>
      <c r="C47" s="9" t="s">
        <v>62</v>
      </c>
      <c r="D47" s="7" t="s">
        <v>13</v>
      </c>
      <c r="E47" s="7">
        <v>21</v>
      </c>
      <c r="F47" s="16">
        <v>9180</v>
      </c>
      <c r="G47" s="7">
        <v>1</v>
      </c>
      <c r="H47" s="16">
        <f t="shared" si="2"/>
        <v>9180</v>
      </c>
      <c r="I47" s="18"/>
      <c r="J47" s="16">
        <f t="shared" si="3"/>
        <v>9180</v>
      </c>
    </row>
    <row r="48" spans="1:10" ht="22.8" x14ac:dyDescent="0.25">
      <c r="A48" s="6" t="s">
        <v>89</v>
      </c>
      <c r="B48" s="5" t="s">
        <v>90</v>
      </c>
      <c r="C48" s="9" t="s">
        <v>91</v>
      </c>
      <c r="D48" s="7" t="s">
        <v>13</v>
      </c>
      <c r="E48" s="7">
        <v>21</v>
      </c>
      <c r="F48" s="16">
        <v>11500</v>
      </c>
      <c r="G48" s="7">
        <v>1</v>
      </c>
      <c r="H48" s="16">
        <f t="shared" si="2"/>
        <v>11500</v>
      </c>
      <c r="I48" s="18"/>
      <c r="J48" s="16">
        <f t="shared" si="3"/>
        <v>11500</v>
      </c>
    </row>
    <row r="49" spans="1:10" ht="22.8" x14ac:dyDescent="0.25">
      <c r="A49" s="6" t="s">
        <v>92</v>
      </c>
      <c r="B49" s="5" t="s">
        <v>90</v>
      </c>
      <c r="C49" s="9" t="s">
        <v>91</v>
      </c>
      <c r="D49" s="7" t="s">
        <v>13</v>
      </c>
      <c r="E49" s="7">
        <v>21</v>
      </c>
      <c r="F49" s="16">
        <v>11500</v>
      </c>
      <c r="G49" s="7">
        <v>1</v>
      </c>
      <c r="H49" s="16">
        <f t="shared" si="2"/>
        <v>11500</v>
      </c>
      <c r="I49" s="18"/>
      <c r="J49" s="16">
        <f t="shared" si="3"/>
        <v>11500</v>
      </c>
    </row>
    <row r="50" spans="1:10" ht="22.8" x14ac:dyDescent="0.25">
      <c r="A50" s="6" t="s">
        <v>93</v>
      </c>
      <c r="B50" s="5" t="s">
        <v>90</v>
      </c>
      <c r="C50" s="9" t="s">
        <v>91</v>
      </c>
      <c r="D50" s="7" t="s">
        <v>13</v>
      </c>
      <c r="E50" s="7">
        <v>21</v>
      </c>
      <c r="F50" s="16">
        <v>11500</v>
      </c>
      <c r="G50" s="7">
        <v>1</v>
      </c>
      <c r="H50" s="16">
        <f t="shared" si="2"/>
        <v>11500</v>
      </c>
      <c r="I50" s="18"/>
      <c r="J50" s="16">
        <f t="shared" si="3"/>
        <v>11500</v>
      </c>
    </row>
    <row r="51" spans="1:10" ht="22.8" x14ac:dyDescent="0.25">
      <c r="A51" s="6" t="s">
        <v>94</v>
      </c>
      <c r="B51" s="5" t="s">
        <v>69</v>
      </c>
      <c r="C51" s="9" t="s">
        <v>70</v>
      </c>
      <c r="D51" s="7" t="s">
        <v>13</v>
      </c>
      <c r="E51" s="7">
        <v>3</v>
      </c>
      <c r="F51" s="16">
        <v>0</v>
      </c>
      <c r="G51" s="7">
        <v>1</v>
      </c>
      <c r="H51" s="16">
        <f t="shared" si="2"/>
        <v>0</v>
      </c>
      <c r="I51" s="18"/>
      <c r="J51" s="16">
        <f t="shared" si="3"/>
        <v>0</v>
      </c>
    </row>
    <row r="52" spans="1:10" ht="22.8" x14ac:dyDescent="0.25">
      <c r="A52" s="8" t="s">
        <v>95</v>
      </c>
      <c r="B52" s="10" t="s">
        <v>96</v>
      </c>
      <c r="C52" s="9" t="s">
        <v>97</v>
      </c>
      <c r="D52" s="7" t="s">
        <v>13</v>
      </c>
      <c r="E52" s="7">
        <v>28</v>
      </c>
      <c r="F52" s="16">
        <v>18272.990000000002</v>
      </c>
      <c r="G52" s="7">
        <v>2</v>
      </c>
      <c r="H52" s="16">
        <f t="shared" si="2"/>
        <v>18272.990000000002</v>
      </c>
      <c r="I52" s="18"/>
      <c r="J52" s="16">
        <f t="shared" si="3"/>
        <v>36545.980000000003</v>
      </c>
    </row>
    <row r="53" spans="1:10" ht="22.8" x14ac:dyDescent="0.25">
      <c r="A53" s="6" t="s">
        <v>98</v>
      </c>
      <c r="B53" s="5" t="s">
        <v>99</v>
      </c>
      <c r="C53" s="9" t="s">
        <v>100</v>
      </c>
      <c r="D53" s="7" t="s">
        <v>13</v>
      </c>
      <c r="E53" s="7">
        <v>28</v>
      </c>
      <c r="F53" s="16">
        <v>0</v>
      </c>
      <c r="G53" s="19">
        <v>20</v>
      </c>
      <c r="H53" s="16">
        <f t="shared" si="2"/>
        <v>0</v>
      </c>
      <c r="I53" s="18"/>
      <c r="J53" s="16">
        <f t="shared" si="3"/>
        <v>0</v>
      </c>
    </row>
    <row r="54" spans="1:10" ht="22.8" x14ac:dyDescent="0.25">
      <c r="A54" s="6" t="s">
        <v>101</v>
      </c>
      <c r="B54" s="5" t="s">
        <v>102</v>
      </c>
      <c r="C54" s="9" t="s">
        <v>103</v>
      </c>
      <c r="D54" s="7" t="s">
        <v>13</v>
      </c>
      <c r="E54" s="7">
        <v>28</v>
      </c>
      <c r="F54" s="16">
        <v>0</v>
      </c>
      <c r="G54" s="7">
        <v>20</v>
      </c>
      <c r="H54" s="16">
        <f t="shared" si="2"/>
        <v>0</v>
      </c>
      <c r="I54" s="18"/>
      <c r="J54" s="16">
        <f t="shared" si="3"/>
        <v>0</v>
      </c>
    </row>
    <row r="55" spans="1:10" ht="22.8" x14ac:dyDescent="0.25">
      <c r="A55" s="6" t="s">
        <v>104</v>
      </c>
      <c r="B55" s="5" t="s">
        <v>105</v>
      </c>
      <c r="C55" s="9" t="s">
        <v>106</v>
      </c>
      <c r="D55" s="7" t="s">
        <v>13</v>
      </c>
      <c r="E55" s="7">
        <v>28</v>
      </c>
      <c r="F55" s="16">
        <v>0</v>
      </c>
      <c r="G55" s="7">
        <v>20</v>
      </c>
      <c r="H55" s="16">
        <f t="shared" si="2"/>
        <v>0</v>
      </c>
      <c r="I55" s="18"/>
      <c r="J55" s="16">
        <f t="shared" si="3"/>
        <v>0</v>
      </c>
    </row>
    <row r="56" spans="1:10" ht="22.8" x14ac:dyDescent="0.25">
      <c r="A56" s="6" t="s">
        <v>107</v>
      </c>
      <c r="B56" s="5" t="s">
        <v>108</v>
      </c>
      <c r="C56" s="9" t="s">
        <v>109</v>
      </c>
      <c r="D56" s="7" t="s">
        <v>13</v>
      </c>
      <c r="E56" s="7">
        <v>28</v>
      </c>
      <c r="F56" s="16">
        <v>0</v>
      </c>
      <c r="G56" s="7">
        <v>20</v>
      </c>
      <c r="H56" s="16">
        <f t="shared" si="2"/>
        <v>0</v>
      </c>
      <c r="I56" s="18"/>
      <c r="J56" s="16">
        <f t="shared" si="3"/>
        <v>0</v>
      </c>
    </row>
    <row r="57" spans="1:10" ht="22.8" x14ac:dyDescent="0.25">
      <c r="A57" s="6" t="s">
        <v>110</v>
      </c>
      <c r="B57" s="5" t="s">
        <v>111</v>
      </c>
      <c r="C57" s="9" t="s">
        <v>112</v>
      </c>
      <c r="D57" s="7" t="s">
        <v>13</v>
      </c>
      <c r="E57" s="7">
        <v>28</v>
      </c>
      <c r="F57" s="16">
        <v>0</v>
      </c>
      <c r="G57" s="7">
        <v>20</v>
      </c>
      <c r="H57" s="16">
        <f t="shared" si="2"/>
        <v>0</v>
      </c>
      <c r="I57" s="18"/>
      <c r="J57" s="16">
        <f t="shared" si="3"/>
        <v>0</v>
      </c>
    </row>
    <row r="58" spans="1:10" ht="13.8" thickBot="1" x14ac:dyDescent="0.3">
      <c r="A58" s="1" t="s">
        <v>0</v>
      </c>
      <c r="B58" s="1" t="s">
        <v>0</v>
      </c>
      <c r="C58" s="1" t="s">
        <v>0</v>
      </c>
      <c r="D58" s="1" t="s">
        <v>0</v>
      </c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</row>
    <row r="60" spans="1:10" ht="13.2" x14ac:dyDescent="0.25">
      <c r="A60" s="20"/>
      <c r="B60" s="20"/>
      <c r="C60" s="21"/>
      <c r="D60" s="21"/>
      <c r="H60" s="2" t="s">
        <v>113</v>
      </c>
      <c r="J60" s="4">
        <f>(J7+J8+J9+J11+J12+J13+J14+J15+J16+J17+J19+J20+J21+J22+J23+J24+J25+J26+J27+J28+J29+J30+J32+J33+J34+J35+J36+J37+J38+J40+J41+J42+J43+J44+J45+J46+J47+J48+J49+J50+J51+J52+J53+J54+J55+J56+J57)</f>
        <v>493090.02999999997</v>
      </c>
    </row>
    <row r="61" spans="1:10" ht="13.2" x14ac:dyDescent="0.25">
      <c r="A61" s="20"/>
      <c r="B61" s="20"/>
      <c r="C61" s="21"/>
      <c r="D61" s="21"/>
      <c r="H61" s="2" t="s">
        <v>117</v>
      </c>
      <c r="J61" s="4">
        <f>(J10+J31)</f>
        <v>24540</v>
      </c>
    </row>
    <row r="62" spans="1:10" ht="13.2" x14ac:dyDescent="0.25">
      <c r="H62" s="2" t="s">
        <v>114</v>
      </c>
      <c r="J62" s="4">
        <f>(J18+J39)</f>
        <v>51400</v>
      </c>
    </row>
    <row r="63" spans="1:10" ht="13.2" x14ac:dyDescent="0.25">
      <c r="H63" s="2" t="s">
        <v>115</v>
      </c>
      <c r="J63" s="3">
        <f>(J61+J60+J62)</f>
        <v>569030.03</v>
      </c>
    </row>
    <row r="64" spans="1:10" ht="13.2" x14ac:dyDescent="0.25">
      <c r="A64" s="20"/>
      <c r="B64" s="21"/>
      <c r="C64" s="21"/>
      <c r="D64" s="21"/>
    </row>
  </sheetData>
  <sheetProtection algorithmName="SHA-512" hashValue="wTL6GabMLPNYcMymuLMUgMzdWrhyHeHyTUG/e33a8G8JSbIYfmzLm7DeWrhh0CZDGdxFulZfppdsaSeF29GeGw==" saltValue="h0LlV9dTpyJXxSrxnpGDdA==" spinCount="100000" sheet="1" objects="1" scenarios="1"/>
  <protectedRanges>
    <protectedRange sqref="I7:I57" name="Range1"/>
  </protectedRanges>
  <mergeCells count="6">
    <mergeCell ref="A64:D64"/>
    <mergeCell ref="A2:J2"/>
    <mergeCell ref="B4:J4"/>
    <mergeCell ref="H5:J5"/>
    <mergeCell ref="A60:D60"/>
    <mergeCell ref="A61:D61"/>
  </mergeCells>
  <printOptions horizontalCentered="1"/>
  <pageMargins left="0.75" right="0.75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kyle.cooper</dc:creator>
  <cp:lastModifiedBy>kyle.cooper</cp:lastModifiedBy>
  <dcterms:created xsi:type="dcterms:W3CDTF">2019-09-18T22:22:12Z</dcterms:created>
  <dcterms:modified xsi:type="dcterms:W3CDTF">2019-09-25T21:18:37Z</dcterms:modified>
</cp:coreProperties>
</file>